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45" windowHeight="6525" activeTab="0"/>
  </bookViews>
  <sheets>
    <sheet name="Kalkyl" sheetId="1" r:id="rId1"/>
    <sheet name="OH" sheetId="2" r:id="rId2"/>
  </sheets>
  <definedNames>
    <definedName name="_xlnm.Print_Area" localSheetId="0">'Kalkyl'!$A$1:$G$33</definedName>
  </definedNames>
  <calcPr fullCalcOnLoad="1"/>
</workbook>
</file>

<file path=xl/comments1.xml><?xml version="1.0" encoding="utf-8"?>
<comments xmlns="http://schemas.openxmlformats.org/spreadsheetml/2006/main">
  <authors>
    <author>Gunnar Hadders</author>
  </authors>
  <commentList>
    <comment ref="B21" authorId="0">
      <text>
        <r>
          <rPr>
            <b/>
            <sz val="8"/>
            <rFont val="Tahoma"/>
            <family val="0"/>
          </rPr>
          <t>Gunnar Hadders:</t>
        </r>
        <r>
          <rPr>
            <sz val="8"/>
            <rFont val="Tahoma"/>
            <family val="0"/>
          </rPr>
          <t xml:space="preserve">
Här får Du pröva olika värden till dess att Du får ungefär samma kostnad för kapital som inbesparing bränsle, dvs en differens mellan dessa som är nära noll.</t>
        </r>
      </text>
    </comment>
    <comment ref="D22" authorId="0">
      <text>
        <r>
          <rPr>
            <b/>
            <sz val="8"/>
            <rFont val="Tahoma"/>
            <family val="0"/>
          </rPr>
          <t>Gunnar Hadders:</t>
        </r>
        <r>
          <rPr>
            <sz val="8"/>
            <rFont val="Tahoma"/>
            <family val="0"/>
          </rPr>
          <t xml:space="preserve">
Här kan Du manuellt lägga in värden från beräkningar Du nyss gjort för att se känsligheten.</t>
        </r>
      </text>
    </comment>
    <comment ref="D21" authorId="0">
      <text>
        <r>
          <rPr>
            <b/>
            <sz val="8"/>
            <rFont val="Tahoma"/>
            <family val="0"/>
          </rPr>
          <t>Gunnar Hadders:</t>
        </r>
        <r>
          <rPr>
            <sz val="8"/>
            <rFont val="Tahoma"/>
            <family val="0"/>
          </rPr>
          <t xml:space="preserve">
Här kan Du manuellt lägga in värden från beräkningar Du nyss gjort för att se känsligheten.</t>
        </r>
      </text>
    </comment>
    <comment ref="F21" authorId="0">
      <text>
        <r>
          <rPr>
            <b/>
            <sz val="8"/>
            <rFont val="Tahoma"/>
            <family val="0"/>
          </rPr>
          <t>Gunnar Hadders:</t>
        </r>
        <r>
          <rPr>
            <sz val="8"/>
            <rFont val="Tahoma"/>
            <family val="0"/>
          </rPr>
          <t xml:space="preserve">
Här kan Du manuellt lägga in värden från beräkningar Du nyss gjort för att se känsligheten.</t>
        </r>
      </text>
    </comment>
    <comment ref="F22" authorId="0">
      <text>
        <r>
          <rPr>
            <b/>
            <sz val="8"/>
            <rFont val="Tahoma"/>
            <family val="0"/>
          </rPr>
          <t>Gunnar Hadders:</t>
        </r>
        <r>
          <rPr>
            <sz val="8"/>
            <rFont val="Tahoma"/>
            <family val="0"/>
          </rPr>
          <t xml:space="preserve">
Här kan Du manuellt lägga in värden från beräkningar Du nyss gjort för att se känsligheten.</t>
        </r>
      </text>
    </comment>
    <comment ref="B22" authorId="0">
      <text>
        <r>
          <rPr>
            <b/>
            <sz val="8"/>
            <rFont val="Tahoma"/>
            <family val="0"/>
          </rPr>
          <t>Gunnar Hadders:</t>
        </r>
        <r>
          <rPr>
            <sz val="8"/>
            <rFont val="Tahoma"/>
            <family val="0"/>
          </rPr>
          <t xml:space="preserve">
Här får Du pröva olika värden till dess att Du får ungefär samma kostnad för kapital som inbesparing bränsle, dvs en differens mellan dessa som är nära noll.</t>
        </r>
      </text>
    </comment>
  </commentList>
</comments>
</file>

<file path=xl/sharedStrings.xml><?xml version="1.0" encoding="utf-8"?>
<sst xmlns="http://schemas.openxmlformats.org/spreadsheetml/2006/main" count="61" uniqueCount="44">
  <si>
    <t xml:space="preserve">Exempel på kalkyl för </t>
  </si>
  <si>
    <t>Övergång från olja till pellets i villa</t>
  </si>
  <si>
    <t>Energislag</t>
  </si>
  <si>
    <t>Olja</t>
  </si>
  <si>
    <t>Pellets</t>
  </si>
  <si>
    <t>kr/ton</t>
  </si>
  <si>
    <t>Bränsleförbrukning/år</t>
  </si>
  <si>
    <t>ton</t>
  </si>
  <si>
    <t>Årsmedelverkningsgrad</t>
  </si>
  <si>
    <t>%</t>
  </si>
  <si>
    <t>Förbrukning av energi</t>
  </si>
  <si>
    <t>kWh</t>
  </si>
  <si>
    <t>kr</t>
  </si>
  <si>
    <t>öre/kWh</t>
  </si>
  <si>
    <t>kr/år</t>
  </si>
  <si>
    <t>Kostnad för kapital till investering</t>
  </si>
  <si>
    <t>Långsiktig kalkylränta</t>
  </si>
  <si>
    <t>Långsiktig inflation</t>
  </si>
  <si>
    <t>år</t>
  </si>
  <si>
    <t xml:space="preserve">Energiinnehåll olja </t>
  </si>
  <si>
    <t>kWh/m3</t>
  </si>
  <si>
    <t>Energiinnehåll pellets</t>
  </si>
  <si>
    <t>kWh/ton</t>
  </si>
  <si>
    <t>Pris för bränsle inkl. moms</t>
  </si>
  <si>
    <t>Inkomstskatt</t>
  </si>
  <si>
    <t>Antagen investering, kr</t>
  </si>
  <si>
    <t>Antagen avskrivningstid</t>
  </si>
  <si>
    <t>Generella förutsättningar</t>
  </si>
  <si>
    <t>Sotning och underhåll</t>
  </si>
  <si>
    <t>Skuggade fält anger uppgifter som kan justeras.</t>
  </si>
  <si>
    <t>** Långsiktig kalylränta - långsiktig inflation = realränta</t>
  </si>
  <si>
    <t>* Om utrustning köps för lånade pengar kan lånet kvittas mot del av deklarerad inkomst.</t>
  </si>
  <si>
    <t>Inbesparad kostnad för bränsle vid en övergång från</t>
  </si>
  <si>
    <t>oljeeldning till eldning med pellets</t>
  </si>
  <si>
    <r>
      <t>kr/m</t>
    </r>
    <r>
      <rPr>
        <vertAlign val="superscript"/>
        <sz val="10"/>
        <rFont val="Helvetica"/>
        <family val="2"/>
      </rPr>
      <t>3</t>
    </r>
  </si>
  <si>
    <r>
      <t>m</t>
    </r>
    <r>
      <rPr>
        <vertAlign val="superscript"/>
        <sz val="10"/>
        <rFont val="Helvetica"/>
        <family val="2"/>
      </rPr>
      <t>3</t>
    </r>
  </si>
  <si>
    <r>
      <t>kr/m</t>
    </r>
    <r>
      <rPr>
        <vertAlign val="superscript"/>
        <sz val="14"/>
        <rFont val="Helvetica"/>
        <family val="2"/>
      </rPr>
      <t>3</t>
    </r>
  </si>
  <si>
    <r>
      <t>m</t>
    </r>
    <r>
      <rPr>
        <vertAlign val="superscript"/>
        <sz val="14"/>
        <rFont val="Helvetica"/>
        <family val="2"/>
      </rPr>
      <t>3</t>
    </r>
  </si>
  <si>
    <t>Årskostnad bränsle och drift</t>
  </si>
  <si>
    <t>Kostnad för bränsle och drift</t>
  </si>
  <si>
    <t>Erforderlig avskrivn.tid</t>
  </si>
  <si>
    <t xml:space="preserve">Differens mellan inbesparing bränslekostnad och kapitalkostnad </t>
  </si>
  <si>
    <t xml:space="preserve">efter avskrivningstidens slut (justera avskrivningstiden så att </t>
  </si>
  <si>
    <t>differensen blir nära noll)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</si>
</sst>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_)"/>
    <numFmt numFmtId="165" formatCode="#,##0_);\(#,##0\)"/>
    <numFmt numFmtId="166" formatCode="0.0_)"/>
    <numFmt numFmtId="167" formatCode="0_)"/>
    <numFmt numFmtId="168" formatCode="0.000_)"/>
    <numFmt numFmtId="169" formatCode="0.00_)"/>
    <numFmt numFmtId="170" formatCode="0.0000_)"/>
    <numFmt numFmtId="171" formatCode="0.0"/>
    <numFmt numFmtId="172" formatCode="#,##0_ ;\-#,##0\ "/>
    <numFmt numFmtId="173" formatCode="#,##0;\-#,##0"/>
    <numFmt numFmtId="174" formatCode="0.0_ ;\-0.0\ "/>
    <numFmt numFmtId="175" formatCode="0_ ;\-0\ "/>
    <numFmt numFmtId="176" formatCode="&quot;Kostnad för kapital under avskrivningstiden&quot;#&quot;år&quot;"/>
    <numFmt numFmtId="177" formatCode="&quot;Kostnad för kapital under avskrivningstiden &quot;#&quot; år&quot;"/>
    <numFmt numFmtId="178" formatCode="&quot;Kostnad för kapital under avskrivningstiden &quot;#.0&quot; år&quot;"/>
    <numFmt numFmtId="179" formatCode="#,##0.0_);\(#,##0.0\)"/>
    <numFmt numFmtId="180" formatCode="&quot;Kostnad för kapital under avskrivn.tiden &quot;#.0&quot; år&quot;"/>
    <numFmt numFmtId="181" formatCode="#&quot;*&quot;"/>
    <numFmt numFmtId="182" formatCode="@&quot;*&quot;"/>
    <numFmt numFmtId="183" formatCode="@&quot;**&quot;"/>
  </numFmts>
  <fonts count="15">
    <font>
      <sz val="10"/>
      <name val="Courier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etica"/>
      <family val="0"/>
    </font>
    <font>
      <sz val="12"/>
      <name val="Helvetica"/>
      <family val="2"/>
    </font>
    <font>
      <sz val="14"/>
      <name val="Helvetica"/>
      <family val="2"/>
    </font>
    <font>
      <b/>
      <sz val="12"/>
      <name val="Helvetica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Helvetica"/>
      <family val="2"/>
    </font>
    <font>
      <vertAlign val="superscript"/>
      <sz val="10"/>
      <name val="Helvetica"/>
      <family val="2"/>
    </font>
    <font>
      <vertAlign val="superscript"/>
      <sz val="14"/>
      <name val="Helvetica"/>
      <family val="2"/>
    </font>
    <font>
      <sz val="8"/>
      <name val="Helvetica"/>
      <family val="2"/>
    </font>
    <font>
      <b/>
      <sz val="8"/>
      <name val="Courie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3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right"/>
      <protection/>
    </xf>
    <xf numFmtId="165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left"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174" fontId="5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Font="1" applyBorder="1" applyAlignment="1" applyProtection="1">
      <alignment horizontal="left"/>
      <protection/>
    </xf>
    <xf numFmtId="164" fontId="1" fillId="0" borderId="1" xfId="0" applyFont="1" applyBorder="1" applyAlignment="1" applyProtection="1">
      <alignment horizontal="right"/>
      <protection/>
    </xf>
    <xf numFmtId="164" fontId="1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5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 horizontal="left"/>
      <protection/>
    </xf>
    <xf numFmtId="169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64" fontId="6" fillId="0" borderId="1" xfId="0" applyFont="1" applyBorder="1" applyAlignment="1" applyProtection="1">
      <alignment horizontal="left"/>
      <protection/>
    </xf>
    <xf numFmtId="165" fontId="6" fillId="2" borderId="2" xfId="0" applyNumberFormat="1" applyFont="1" applyFill="1" applyBorder="1" applyAlignment="1" applyProtection="1">
      <alignment/>
      <protection/>
    </xf>
    <xf numFmtId="164" fontId="6" fillId="2" borderId="3" xfId="0" applyFont="1" applyFill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1" fillId="0" borderId="0" xfId="0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 horizontal="right"/>
      <protection/>
    </xf>
    <xf numFmtId="164" fontId="1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4" fillId="3" borderId="0" xfId="0" applyNumberFormat="1" applyFont="1" applyFill="1" applyAlignment="1" applyProtection="1">
      <alignment/>
      <protection locked="0"/>
    </xf>
    <xf numFmtId="179" fontId="4" fillId="3" borderId="0" xfId="0" applyNumberFormat="1" applyFont="1" applyFill="1" applyAlignment="1" applyProtection="1">
      <alignment/>
      <protection locked="0"/>
    </xf>
    <xf numFmtId="165" fontId="1" fillId="3" borderId="0" xfId="0" applyNumberFormat="1" applyFont="1" applyFill="1" applyAlignment="1" applyProtection="1">
      <alignment/>
      <protection locked="0"/>
    </xf>
    <xf numFmtId="182" fontId="4" fillId="0" borderId="0" xfId="0" applyNumberFormat="1" applyFont="1" applyAlignment="1" applyProtection="1">
      <alignment horizontal="left"/>
      <protection/>
    </xf>
    <xf numFmtId="179" fontId="6" fillId="0" borderId="0" xfId="0" applyNumberFormat="1" applyFont="1" applyAlignment="1" applyProtection="1">
      <alignment/>
      <protection/>
    </xf>
    <xf numFmtId="164" fontId="10" fillId="0" borderId="0" xfId="0" applyFont="1" applyAlignment="1" applyProtection="1">
      <alignment horizontal="left"/>
      <protection/>
    </xf>
    <xf numFmtId="179" fontId="6" fillId="2" borderId="2" xfId="0" applyNumberFormat="1" applyFont="1" applyFill="1" applyBorder="1" applyAlignment="1" applyProtection="1">
      <alignment/>
      <protection/>
    </xf>
    <xf numFmtId="175" fontId="1" fillId="3" borderId="0" xfId="0" applyNumberFormat="1" applyFont="1" applyFill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 horizontal="left"/>
      <protection/>
    </xf>
    <xf numFmtId="166" fontId="4" fillId="3" borderId="0" xfId="0" applyNumberFormat="1" applyFont="1" applyFill="1" applyAlignment="1" applyProtection="1">
      <alignment/>
      <protection locked="0"/>
    </xf>
    <xf numFmtId="164" fontId="10" fillId="0" borderId="0" xfId="0" applyFont="1" applyFill="1" applyAlignment="1">
      <alignment/>
    </xf>
    <xf numFmtId="164" fontId="13" fillId="0" borderId="0" xfId="0" applyFont="1" applyAlignment="1">
      <alignment/>
    </xf>
    <xf numFmtId="178" fontId="4" fillId="0" borderId="0" xfId="0" applyNumberFormat="1" applyFont="1" applyAlignment="1" applyProtection="1">
      <alignment horizontal="left"/>
      <protection/>
    </xf>
    <xf numFmtId="164" fontId="1" fillId="0" borderId="1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N180"/>
  <sheetViews>
    <sheetView showGridLines="0" tabSelected="1" workbookViewId="0" topLeftCell="A1">
      <selection activeCell="H25" sqref="H25"/>
    </sheetView>
  </sheetViews>
  <sheetFormatPr defaultColWidth="9.625" defaultRowHeight="12.75"/>
  <cols>
    <col min="1" max="1" width="27.125" style="0" customWidth="1"/>
    <col min="2" max="2" width="8.375" style="0" customWidth="1"/>
    <col min="3" max="3" width="9.625" style="0" customWidth="1"/>
    <col min="4" max="4" width="8.375" style="0" customWidth="1"/>
    <col min="6" max="6" width="8.375" style="0" customWidth="1"/>
    <col min="7" max="7" width="3.00390625" style="0" customWidth="1"/>
  </cols>
  <sheetData>
    <row r="1" spans="1:7" s="1" customFormat="1" ht="12.75">
      <c r="A1" s="22" t="s">
        <v>0</v>
      </c>
      <c r="G1" s="23"/>
    </row>
    <row r="2" spans="1:7" s="1" customFormat="1" ht="23.25" customHeight="1">
      <c r="A2" s="21" t="s">
        <v>1</v>
      </c>
      <c r="G2" s="23"/>
    </row>
    <row r="3" spans="1:7" s="1" customFormat="1" ht="14.25" customHeight="1">
      <c r="A3" s="23" t="s">
        <v>29</v>
      </c>
      <c r="G3" s="23"/>
    </row>
    <row r="4" spans="1:66" ht="37.5" customHeight="1">
      <c r="A4" s="25" t="s">
        <v>2</v>
      </c>
      <c r="B4" s="61" t="s">
        <v>3</v>
      </c>
      <c r="C4" s="61"/>
      <c r="D4" s="61" t="s">
        <v>4</v>
      </c>
      <c r="E4" s="61"/>
      <c r="F4" s="1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" customHeight="1">
      <c r="A5" s="42"/>
      <c r="B5" s="43"/>
      <c r="C5" s="44"/>
      <c r="D5" s="43"/>
      <c r="E5" s="45"/>
      <c r="F5" s="1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5" customHeight="1">
      <c r="A6" s="23" t="s">
        <v>23</v>
      </c>
      <c r="B6" s="46">
        <v>9600</v>
      </c>
      <c r="C6" s="30" t="s">
        <v>34</v>
      </c>
      <c r="D6" s="46">
        <v>2050</v>
      </c>
      <c r="E6" s="23" t="s">
        <v>5</v>
      </c>
      <c r="F6" s="1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5.75">
      <c r="A7" s="23" t="s">
        <v>6</v>
      </c>
      <c r="B7" s="57">
        <v>2.8</v>
      </c>
      <c r="C7" s="23" t="s">
        <v>35</v>
      </c>
      <c r="D7" s="54">
        <f>D9/D8*100/$B$33</f>
        <v>6.730769230769231</v>
      </c>
      <c r="E7" s="23" t="s">
        <v>7</v>
      </c>
      <c r="F7" s="1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5.75">
      <c r="A8" s="23" t="s">
        <v>8</v>
      </c>
      <c r="B8" s="46">
        <v>75</v>
      </c>
      <c r="C8" s="23" t="s">
        <v>9</v>
      </c>
      <c r="D8" s="46">
        <v>65</v>
      </c>
      <c r="E8" s="31" t="str">
        <f>C8</f>
        <v>%</v>
      </c>
      <c r="F8" s="1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30" customHeight="1">
      <c r="A9" s="23" t="s">
        <v>10</v>
      </c>
      <c r="B9" s="29">
        <f>+B7*B8/100*B32</f>
        <v>21000</v>
      </c>
      <c r="C9" s="30" t="s">
        <v>11</v>
      </c>
      <c r="D9" s="29">
        <f>B9</f>
        <v>21000</v>
      </c>
      <c r="E9" s="31" t="str">
        <f>C9</f>
        <v>kWh</v>
      </c>
      <c r="F9" s="1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5.75">
      <c r="A10" s="23" t="s">
        <v>28</v>
      </c>
      <c r="B10" s="46">
        <v>500</v>
      </c>
      <c r="C10" s="30" t="s">
        <v>14</v>
      </c>
      <c r="D10" s="46">
        <v>1000</v>
      </c>
      <c r="E10" s="30" t="s">
        <v>14</v>
      </c>
      <c r="F10" s="1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5.75">
      <c r="A11" s="23" t="s">
        <v>38</v>
      </c>
      <c r="B11" s="29">
        <f>B7*B6</f>
        <v>26880</v>
      </c>
      <c r="C11" s="30" t="s">
        <v>12</v>
      </c>
      <c r="D11" s="29">
        <f>D7*D6</f>
        <v>13798.076923076924</v>
      </c>
      <c r="E11" s="31" t="str">
        <f>C11</f>
        <v>kr</v>
      </c>
      <c r="F11" s="1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5.75">
      <c r="A12" s="23" t="s">
        <v>39</v>
      </c>
      <c r="B12" s="55">
        <f>B7*B6/B9*100</f>
        <v>128</v>
      </c>
      <c r="C12" s="33" t="s">
        <v>13</v>
      </c>
      <c r="D12" s="55">
        <f>D7*D6/D9*100</f>
        <v>65.7051282051282</v>
      </c>
      <c r="E12" s="31" t="str">
        <f>C12</f>
        <v>öre/kWh</v>
      </c>
      <c r="F12" s="1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29.25" customHeight="1">
      <c r="A13" s="23" t="s">
        <v>32</v>
      </c>
      <c r="B13" s="1"/>
      <c r="C13" s="1"/>
      <c r="D13" s="32">
        <f>B11-D11</f>
        <v>13081.923076923076</v>
      </c>
      <c r="E13" s="23" t="s">
        <v>14</v>
      </c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" customHeight="1">
      <c r="A14" s="23" t="s">
        <v>33</v>
      </c>
      <c r="B14" s="1"/>
      <c r="E14" s="1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37.5" customHeight="1">
      <c r="A15" s="25" t="s">
        <v>15</v>
      </c>
      <c r="B15" s="26"/>
      <c r="C15" s="27"/>
      <c r="D15" s="26"/>
      <c r="E15" s="28"/>
      <c r="F15" s="1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8.25" customHeight="1">
      <c r="A16" s="42"/>
      <c r="B16" s="43"/>
      <c r="C16" s="44"/>
      <c r="D16" s="43"/>
      <c r="E16" s="45"/>
      <c r="F16" s="1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5" customHeight="1">
      <c r="A17" s="49" t="s">
        <v>24</v>
      </c>
      <c r="B17" s="46">
        <v>30</v>
      </c>
      <c r="C17" s="23" t="s">
        <v>9</v>
      </c>
      <c r="D17" s="1"/>
      <c r="E17" s="34"/>
      <c r="F17" s="1"/>
      <c r="G17" s="34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5.75">
      <c r="A18" s="56" t="s">
        <v>16</v>
      </c>
      <c r="B18" s="46">
        <v>6</v>
      </c>
      <c r="C18" s="23" t="s">
        <v>9</v>
      </c>
      <c r="E18" s="29"/>
      <c r="F18" s="1"/>
      <c r="G18" s="29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5.75">
      <c r="A19" s="56" t="s">
        <v>17</v>
      </c>
      <c r="B19" s="46">
        <v>2</v>
      </c>
      <c r="C19" s="23" t="s">
        <v>9</v>
      </c>
      <c r="D19" s="1"/>
      <c r="E19" s="1"/>
      <c r="F19" s="1"/>
      <c r="G19" s="1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5.75">
      <c r="A20" s="23"/>
      <c r="B20" s="40"/>
      <c r="C20" s="23"/>
      <c r="D20" s="1"/>
      <c r="E20" s="1"/>
      <c r="F20" s="1"/>
      <c r="G20" s="1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5" customHeight="1">
      <c r="A21" s="23" t="s">
        <v>25</v>
      </c>
      <c r="B21" s="46">
        <v>45000</v>
      </c>
      <c r="C21" s="23" t="s">
        <v>12</v>
      </c>
      <c r="D21" s="46">
        <f>+B21*1.5</f>
        <v>67500</v>
      </c>
      <c r="E21" s="35" t="s">
        <v>12</v>
      </c>
      <c r="F21" s="46">
        <f>+B21*2</f>
        <v>90000</v>
      </c>
      <c r="G21" s="35" t="s">
        <v>12</v>
      </c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5.75">
      <c r="A22" s="23" t="s">
        <v>26</v>
      </c>
      <c r="B22" s="47">
        <v>3.6</v>
      </c>
      <c r="C22" s="23" t="s">
        <v>18</v>
      </c>
      <c r="D22" s="46">
        <f>+B22*1.5</f>
        <v>5.4</v>
      </c>
      <c r="E22" s="1" t="s">
        <v>18</v>
      </c>
      <c r="F22" s="46">
        <f>+B22*2</f>
        <v>7.2</v>
      </c>
      <c r="G22" s="1" t="s">
        <v>18</v>
      </c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5.75">
      <c r="A23" s="23"/>
      <c r="B23" s="23"/>
      <c r="C23" s="23"/>
      <c r="D23" s="23"/>
      <c r="E23" s="1"/>
      <c r="F23" s="23"/>
      <c r="G23" s="1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5" customHeight="1">
      <c r="A24" s="60">
        <f>+B22</f>
        <v>3.6</v>
      </c>
      <c r="B24" s="60"/>
      <c r="C24" s="60"/>
      <c r="D24" s="1"/>
      <c r="E24" s="48">
        <f>PMT((B18*(100-B17)/100-B19)/(1+B19/100)/100,B22,-B21)</f>
        <v>13125.831501265324</v>
      </c>
      <c r="F24" s="23" t="s">
        <v>14</v>
      </c>
      <c r="G24" s="1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7.25" customHeight="1">
      <c r="A25" s="23" t="s">
        <v>41</v>
      </c>
      <c r="B25" s="1"/>
      <c r="C25" s="1"/>
      <c r="D25" s="1"/>
      <c r="E25" s="53">
        <f>B22*(D13-E24)</f>
        <v>-158.07032763209136</v>
      </c>
      <c r="F25" s="23" t="s">
        <v>12</v>
      </c>
      <c r="G25" s="1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" customHeight="1">
      <c r="A26" s="23" t="s">
        <v>42</v>
      </c>
      <c r="B26" s="1"/>
      <c r="C26" s="1"/>
      <c r="D26" s="1"/>
      <c r="E26" s="39"/>
      <c r="F26" s="23"/>
      <c r="G26" s="1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" customHeight="1">
      <c r="A27" s="23" t="s">
        <v>43</v>
      </c>
      <c r="B27" s="1"/>
      <c r="C27" s="1"/>
      <c r="D27" s="1"/>
      <c r="E27" s="39"/>
      <c r="F27" s="23"/>
      <c r="G27" s="1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="59" customFormat="1" ht="21" customHeight="1">
      <c r="A28" s="59" t="s">
        <v>31</v>
      </c>
    </row>
    <row r="29" s="59" customFormat="1" ht="12" customHeight="1">
      <c r="A29" s="59" t="s">
        <v>30</v>
      </c>
    </row>
    <row r="30" spans="1:66" s="41" customFormat="1" ht="45.75" customHeight="1">
      <c r="A30" s="24" t="s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41" customFormat="1" ht="5.25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41" customFormat="1" ht="15" customHeight="1">
      <c r="A32" s="23" t="s">
        <v>19</v>
      </c>
      <c r="B32" s="46">
        <v>10000</v>
      </c>
      <c r="C32" s="23" t="s">
        <v>20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41" customFormat="1" ht="12" customHeight="1">
      <c r="A33" s="23" t="s">
        <v>21</v>
      </c>
      <c r="B33" s="46">
        <v>4800</v>
      </c>
      <c r="C33" s="23" t="s">
        <v>22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5">
      <c r="A34" s="3"/>
      <c r="B34" s="3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5">
      <c r="A35" s="3"/>
      <c r="B35" s="3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5">
      <c r="A36" s="3"/>
      <c r="B36" s="3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5">
      <c r="A37" s="3"/>
      <c r="B37" s="3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5">
      <c r="A38" s="3"/>
      <c r="B38" s="3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5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5">
      <c r="A40" s="3"/>
      <c r="B40" s="3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5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5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5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5">
      <c r="A44" s="3"/>
      <c r="B44" s="3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5">
      <c r="A45" s="3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5">
      <c r="A46" s="3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5">
      <c r="A47" s="3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5">
      <c r="A48" s="3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5">
      <c r="A49" s="3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5">
      <c r="A50" s="3"/>
      <c r="B50" s="3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5">
      <c r="A51" s="3"/>
      <c r="B51" s="3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5">
      <c r="A52" s="3"/>
      <c r="B52" s="3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5">
      <c r="A53" s="3"/>
      <c r="B53" s="3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5">
      <c r="A54" s="3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5">
      <c r="A55" s="3"/>
      <c r="B55" s="3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5">
      <c r="A56" s="3"/>
      <c r="B56" s="3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5">
      <c r="A57" s="3"/>
      <c r="B57" s="3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5">
      <c r="A58" s="3"/>
      <c r="B58" s="3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5">
      <c r="A59" s="3"/>
      <c r="B59" s="3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5">
      <c r="A60" s="3"/>
      <c r="B60" s="3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5">
      <c r="A61" s="3"/>
      <c r="B61" s="3"/>
      <c r="C61" s="3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5">
      <c r="A62" s="3"/>
      <c r="B62" s="3"/>
      <c r="C62" s="3"/>
      <c r="D62" s="3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5">
      <c r="A63" s="3"/>
      <c r="B63" s="3"/>
      <c r="C63" s="3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5">
      <c r="A64" s="3"/>
      <c r="B64" s="3"/>
      <c r="C64" s="3"/>
      <c r="D64" s="3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5">
      <c r="A65" s="3"/>
      <c r="B65" s="3"/>
      <c r="C65" s="3"/>
      <c r="D65" s="3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5">
      <c r="A66" s="3"/>
      <c r="B66" s="3"/>
      <c r="C66" s="3"/>
      <c r="D66" s="3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5">
      <c r="A67" s="3"/>
      <c r="B67" s="3"/>
      <c r="C67" s="3"/>
      <c r="D67" s="3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5">
      <c r="A68" s="3"/>
      <c r="B68" s="3"/>
      <c r="C68" s="3"/>
      <c r="D68" s="3"/>
      <c r="E68" s="3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5">
      <c r="A69" s="3"/>
      <c r="B69" s="3"/>
      <c r="C69" s="3"/>
      <c r="D69" s="3"/>
      <c r="E69" s="3"/>
      <c r="F69" s="3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5">
      <c r="A70" s="3"/>
      <c r="B70" s="3"/>
      <c r="C70" s="3"/>
      <c r="D70" s="3"/>
      <c r="E70" s="3"/>
      <c r="F70" s="3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5">
      <c r="A71" s="3"/>
      <c r="B71" s="3"/>
      <c r="C71" s="3"/>
      <c r="D71" s="3"/>
      <c r="E71" s="3"/>
      <c r="F71" s="3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5">
      <c r="A72" s="3"/>
      <c r="B72" s="3"/>
      <c r="C72" s="3"/>
      <c r="D72" s="3"/>
      <c r="E72" s="3"/>
      <c r="F72" s="3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5">
      <c r="A73" s="3"/>
      <c r="B73" s="3"/>
      <c r="C73" s="3"/>
      <c r="D73" s="3"/>
      <c r="E73" s="3"/>
      <c r="F73" s="3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5">
      <c r="A74" s="3"/>
      <c r="B74" s="3"/>
      <c r="C74" s="3"/>
      <c r="D74" s="3"/>
      <c r="E74" s="3"/>
      <c r="F74" s="3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5">
      <c r="A75" s="3"/>
      <c r="B75" s="3"/>
      <c r="C75" s="3"/>
      <c r="D75" s="3"/>
      <c r="E75" s="3"/>
      <c r="F75" s="3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5">
      <c r="A76" s="3"/>
      <c r="B76" s="3"/>
      <c r="C76" s="3"/>
      <c r="D76" s="3"/>
      <c r="E76" s="3"/>
      <c r="F76" s="3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5">
      <c r="A77" s="3"/>
      <c r="B77" s="3"/>
      <c r="C77" s="3"/>
      <c r="D77" s="3"/>
      <c r="E77" s="3"/>
      <c r="F77" s="3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5">
      <c r="A78" s="3"/>
      <c r="B78" s="3"/>
      <c r="C78" s="3"/>
      <c r="D78" s="3"/>
      <c r="E78" s="3"/>
      <c r="F78" s="3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5">
      <c r="A79" s="3"/>
      <c r="B79" s="3"/>
      <c r="C79" s="3"/>
      <c r="D79" s="3"/>
      <c r="E79" s="3"/>
      <c r="F79" s="3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5">
      <c r="A80" s="3"/>
      <c r="B80" s="3"/>
      <c r="C80" s="3"/>
      <c r="D80" s="3"/>
      <c r="E80" s="3"/>
      <c r="F80" s="3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5">
      <c r="A81" s="3"/>
      <c r="B81" s="3"/>
      <c r="C81" s="3"/>
      <c r="D81" s="3"/>
      <c r="E81" s="3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5">
      <c r="A82" s="3"/>
      <c r="B82" s="3"/>
      <c r="C82" s="3"/>
      <c r="D82" s="3"/>
      <c r="E82" s="3"/>
      <c r="F82" s="3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5">
      <c r="A83" s="3"/>
      <c r="B83" s="3"/>
      <c r="C83" s="3"/>
      <c r="D83" s="3"/>
      <c r="E83" s="3"/>
      <c r="F83" s="3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5">
      <c r="A84" s="3"/>
      <c r="B84" s="3"/>
      <c r="C84" s="3"/>
      <c r="D84" s="3"/>
      <c r="E84" s="3"/>
      <c r="F84" s="3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5">
      <c r="A85" s="3"/>
      <c r="B85" s="3"/>
      <c r="C85" s="3"/>
      <c r="D85" s="3"/>
      <c r="E85" s="3"/>
      <c r="F85" s="3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5">
      <c r="A86" s="3"/>
      <c r="B86" s="3"/>
      <c r="C86" s="3"/>
      <c r="D86" s="3"/>
      <c r="E86" s="3"/>
      <c r="F86" s="3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5">
      <c r="A87" s="3"/>
      <c r="B87" s="3"/>
      <c r="C87" s="3"/>
      <c r="D87" s="3"/>
      <c r="E87" s="3"/>
      <c r="F87" s="3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5">
      <c r="A88" s="3"/>
      <c r="B88" s="3"/>
      <c r="C88" s="3"/>
      <c r="D88" s="3"/>
      <c r="E88" s="3"/>
      <c r="F88" s="3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5">
      <c r="A89" s="3"/>
      <c r="B89" s="3"/>
      <c r="C89" s="3"/>
      <c r="D89" s="3"/>
      <c r="E89" s="3"/>
      <c r="F89" s="3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5">
      <c r="A90" s="3"/>
      <c r="B90" s="3"/>
      <c r="C90" s="3"/>
      <c r="D90" s="3"/>
      <c r="E90" s="3"/>
      <c r="F90" s="3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5">
      <c r="A91" s="3"/>
      <c r="B91" s="3"/>
      <c r="C91" s="3"/>
      <c r="D91" s="3"/>
      <c r="E91" s="3"/>
      <c r="F91" s="3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5">
      <c r="A92" s="3"/>
      <c r="B92" s="3"/>
      <c r="C92" s="3"/>
      <c r="D92" s="3"/>
      <c r="E92" s="3"/>
      <c r="F92" s="3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5">
      <c r="A93" s="3"/>
      <c r="B93" s="3"/>
      <c r="C93" s="3"/>
      <c r="D93" s="3"/>
      <c r="E93" s="3"/>
      <c r="F93" s="3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5">
      <c r="A94" s="3"/>
      <c r="B94" s="3"/>
      <c r="C94" s="3"/>
      <c r="D94" s="3"/>
      <c r="E94" s="3"/>
      <c r="F94" s="3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5">
      <c r="A95" s="3"/>
      <c r="B95" s="3"/>
      <c r="C95" s="3"/>
      <c r="D95" s="3"/>
      <c r="E95" s="3"/>
      <c r="F95" s="3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5">
      <c r="A96" s="3"/>
      <c r="B96" s="3"/>
      <c r="C96" s="3"/>
      <c r="D96" s="3"/>
      <c r="E96" s="3"/>
      <c r="F96" s="3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5">
      <c r="A97" s="3"/>
      <c r="B97" s="3"/>
      <c r="C97" s="3"/>
      <c r="D97" s="3"/>
      <c r="E97" s="3"/>
      <c r="F97" s="3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5">
      <c r="A98" s="3"/>
      <c r="B98" s="3"/>
      <c r="C98" s="3"/>
      <c r="D98" s="3"/>
      <c r="E98" s="3"/>
      <c r="F98" s="3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5">
      <c r="A99" s="3"/>
      <c r="B99" s="3"/>
      <c r="C99" s="3"/>
      <c r="D99" s="3"/>
      <c r="E99" s="3"/>
      <c r="F99" s="3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5">
      <c r="A100" s="3"/>
      <c r="B100" s="3"/>
      <c r="C100" s="3"/>
      <c r="D100" s="3"/>
      <c r="E100" s="3"/>
      <c r="F100" s="3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5">
      <c r="A101" s="3"/>
      <c r="B101" s="3"/>
      <c r="C101" s="3"/>
      <c r="D101" s="3"/>
      <c r="E101" s="3"/>
      <c r="F101" s="3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5">
      <c r="A102" s="3"/>
      <c r="B102" s="3"/>
      <c r="C102" s="3"/>
      <c r="D102" s="3"/>
      <c r="E102" s="3"/>
      <c r="F102" s="3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5">
      <c r="A103" s="3"/>
      <c r="B103" s="3"/>
      <c r="C103" s="3"/>
      <c r="D103" s="3"/>
      <c r="E103" s="3"/>
      <c r="F103" s="3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5">
      <c r="A104" s="3"/>
      <c r="B104" s="3"/>
      <c r="C104" s="3"/>
      <c r="D104" s="3"/>
      <c r="E104" s="3"/>
      <c r="F104" s="3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</sheetData>
  <sheetProtection sheet="1" objects="1" scenarios="1"/>
  <mergeCells count="3">
    <mergeCell ref="A24:C24"/>
    <mergeCell ref="B4:C4"/>
    <mergeCell ref="D4:E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&amp;L&amp;"Helvetica,Normal"&amp;8JTI - Institutet för jordbruks- och miljöteknik&amp;R&amp;"Helvetica,Normal"&amp;8Januari 2003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5"/>
  <sheetViews>
    <sheetView showGridLines="0" showZeros="0" zoomScale="75" zoomScaleNormal="75" workbookViewId="0" topLeftCell="A5">
      <selection activeCell="A27" sqref="A27"/>
    </sheetView>
  </sheetViews>
  <sheetFormatPr defaultColWidth="9.00390625" defaultRowHeight="12.75"/>
  <cols>
    <col min="1" max="1" width="31.875" style="0" customWidth="1"/>
    <col min="2" max="3" width="9.625" style="0" customWidth="1"/>
    <col min="4" max="4" width="10.25390625" style="0" customWidth="1"/>
    <col min="5" max="5" width="9.50390625" style="0" customWidth="1"/>
    <col min="6" max="6" width="10.25390625" style="0" customWidth="1"/>
    <col min="7" max="7" width="5.625" style="0" customWidth="1"/>
  </cols>
  <sheetData>
    <row r="1" ht="114" customHeight="1"/>
    <row r="2" spans="1:7" ht="15">
      <c r="A2" s="2" t="str">
        <f>+Kalkyl!A1</f>
        <v>Exempel på kalkyl för </v>
      </c>
      <c r="B2" s="3"/>
      <c r="D2" s="3"/>
      <c r="E2" s="3"/>
      <c r="G2" s="3"/>
    </row>
    <row r="3" spans="1:7" ht="22.5" customHeight="1">
      <c r="A3" s="58" t="str">
        <f>+Kalkyl!A2</f>
        <v>Övergång från olja till pellets i villa</v>
      </c>
      <c r="C3" s="10"/>
      <c r="D3" s="10"/>
      <c r="E3" s="10"/>
      <c r="F3" s="10"/>
      <c r="G3" s="3"/>
    </row>
    <row r="4" spans="1:7" ht="36" customHeight="1">
      <c r="A4" s="36" t="str">
        <f>+Kalkyl!A4</f>
        <v>Energislag</v>
      </c>
      <c r="B4" s="62" t="s">
        <v>3</v>
      </c>
      <c r="C4" s="62"/>
      <c r="D4" s="62" t="s">
        <v>4</v>
      </c>
      <c r="E4" s="62"/>
      <c r="F4" s="10"/>
      <c r="G4" s="3"/>
    </row>
    <row r="5" spans="1:7" ht="29.25" customHeight="1">
      <c r="A5" s="12" t="str">
        <f>+Kalkyl!A6</f>
        <v>Pris för bränsle inkl. moms</v>
      </c>
      <c r="B5" s="12">
        <f>+Kalkyl!B6</f>
        <v>9600</v>
      </c>
      <c r="C5" s="12" t="s">
        <v>36</v>
      </c>
      <c r="D5" s="12">
        <f>+Kalkyl!D6</f>
        <v>2050</v>
      </c>
      <c r="E5" s="12" t="str">
        <f>+Kalkyl!E6</f>
        <v>kr/ton</v>
      </c>
      <c r="F5" s="10"/>
      <c r="G5" s="3"/>
    </row>
    <row r="6" spans="1:7" ht="21">
      <c r="A6" s="12" t="str">
        <f>+Kalkyl!A7</f>
        <v>Bränsleförbrukning/år</v>
      </c>
      <c r="B6" s="50">
        <f>+Kalkyl!B7</f>
        <v>2.8</v>
      </c>
      <c r="C6" s="12" t="s">
        <v>37</v>
      </c>
      <c r="D6" s="50">
        <f>+Kalkyl!D7</f>
        <v>6.730769230769231</v>
      </c>
      <c r="E6" s="12" t="str">
        <f>+Kalkyl!E7</f>
        <v>ton</v>
      </c>
      <c r="F6" s="10"/>
      <c r="G6" s="3"/>
    </row>
    <row r="7" spans="1:7" ht="18">
      <c r="A7" s="12" t="str">
        <f>+Kalkyl!A8</f>
        <v>Årsmedelverkningsgrad</v>
      </c>
      <c r="B7" s="12">
        <f>+Kalkyl!B8</f>
        <v>75</v>
      </c>
      <c r="C7" s="12" t="str">
        <f>+Kalkyl!C8</f>
        <v>%</v>
      </c>
      <c r="D7" s="12">
        <f>+Kalkyl!D8</f>
        <v>65</v>
      </c>
      <c r="E7" s="12" t="str">
        <f>+Kalkyl!E8</f>
        <v>%</v>
      </c>
      <c r="F7" s="10"/>
      <c r="G7" s="3"/>
    </row>
    <row r="8" spans="1:7" ht="33" customHeight="1">
      <c r="A8" s="12" t="str">
        <f>+Kalkyl!A9</f>
        <v>Förbrukning av energi</v>
      </c>
      <c r="B8" s="12">
        <f>+Kalkyl!B9</f>
        <v>21000</v>
      </c>
      <c r="C8" s="12" t="str">
        <f>+Kalkyl!C9</f>
        <v>kWh</v>
      </c>
      <c r="D8" s="12">
        <f>+Kalkyl!D9</f>
        <v>21000</v>
      </c>
      <c r="E8" s="12" t="str">
        <f>+Kalkyl!E9</f>
        <v>kWh</v>
      </c>
      <c r="F8" s="10"/>
      <c r="G8" s="3"/>
    </row>
    <row r="9" spans="1:7" ht="33" customHeight="1">
      <c r="A9" s="12" t="str">
        <f>+Kalkyl!A10</f>
        <v>Sotning och underhåll</v>
      </c>
      <c r="B9" s="12">
        <f>+Kalkyl!B10</f>
        <v>500</v>
      </c>
      <c r="C9" s="12" t="str">
        <f>+Kalkyl!C10</f>
        <v>kr/år</v>
      </c>
      <c r="D9" s="12">
        <f>+Kalkyl!D10</f>
        <v>1000</v>
      </c>
      <c r="E9" s="12" t="str">
        <f>+Kalkyl!E10</f>
        <v>kr/år</v>
      </c>
      <c r="F9" s="10"/>
      <c r="G9" s="3"/>
    </row>
    <row r="10" spans="1:7" ht="18">
      <c r="A10" s="12" t="str">
        <f>+Kalkyl!A11</f>
        <v>Årskostnad bränsle och drift</v>
      </c>
      <c r="B10" s="12">
        <f>+Kalkyl!B11</f>
        <v>26880</v>
      </c>
      <c r="C10" s="12" t="str">
        <f>+Kalkyl!C11</f>
        <v>kr</v>
      </c>
      <c r="D10" s="12">
        <f>+Kalkyl!D11</f>
        <v>13798.076923076924</v>
      </c>
      <c r="E10" s="12" t="str">
        <f>+Kalkyl!E11</f>
        <v>kr</v>
      </c>
      <c r="F10" s="10"/>
      <c r="G10" s="3"/>
    </row>
    <row r="11" spans="1:7" ht="18">
      <c r="A11" s="12" t="str">
        <f>+Kalkyl!A12</f>
        <v>Kostnad för bränsle och drift</v>
      </c>
      <c r="B11" s="12">
        <f>+Kalkyl!B12</f>
        <v>128</v>
      </c>
      <c r="C11" s="12" t="str">
        <f>+Kalkyl!C12</f>
        <v>öre/kWh</v>
      </c>
      <c r="D11" s="12">
        <f>+Kalkyl!D12</f>
        <v>65.7051282051282</v>
      </c>
      <c r="E11" s="12" t="str">
        <f>+Kalkyl!E12</f>
        <v>öre/kWh</v>
      </c>
      <c r="F11" s="10"/>
      <c r="G11" s="3"/>
    </row>
    <row r="12" spans="1:7" ht="36" customHeight="1">
      <c r="A12" s="12" t="str">
        <f>+Kalkyl!A13</f>
        <v>Inbesparad kostnad för bränsle vid en övergång från</v>
      </c>
      <c r="B12" s="10"/>
      <c r="C12" s="10"/>
      <c r="D12" s="10"/>
      <c r="E12" s="10"/>
      <c r="F12" s="10"/>
      <c r="G12" s="3"/>
    </row>
    <row r="13" spans="1:7" ht="18">
      <c r="A13" s="12" t="str">
        <f>+Kalkyl!A14</f>
        <v>oljeeldning till eldning med pellets</v>
      </c>
      <c r="B13" s="10"/>
      <c r="C13" s="10"/>
      <c r="D13" s="10"/>
      <c r="E13" s="10"/>
      <c r="F13" s="10"/>
      <c r="G13" s="3"/>
    </row>
    <row r="14" spans="1:7" ht="15.75" customHeight="1">
      <c r="A14" s="10"/>
      <c r="B14" s="10"/>
      <c r="C14" s="10"/>
      <c r="D14" s="10"/>
      <c r="E14" s="10"/>
      <c r="F14" s="10"/>
      <c r="G14" s="3"/>
    </row>
    <row r="15" spans="1:7" ht="21" customHeight="1">
      <c r="A15" s="10"/>
      <c r="B15" s="37">
        <f>+Kalkyl!D13</f>
        <v>13081.923076923076</v>
      </c>
      <c r="C15" s="38" t="str">
        <f>+Kalkyl!E13</f>
        <v>kr/år</v>
      </c>
      <c r="D15" s="10"/>
      <c r="E15" s="10"/>
      <c r="F15" s="10"/>
      <c r="G15" s="3"/>
    </row>
    <row r="16" spans="1:7" ht="18">
      <c r="A16" s="10"/>
      <c r="B16" s="10"/>
      <c r="C16" s="10"/>
      <c r="D16" s="10"/>
      <c r="E16" s="10"/>
      <c r="F16" s="10"/>
      <c r="G16" s="3"/>
    </row>
    <row r="17" spans="1:7" ht="18">
      <c r="A17" s="10"/>
      <c r="B17" s="10"/>
      <c r="C17" s="10"/>
      <c r="D17" s="10"/>
      <c r="E17" s="10"/>
      <c r="F17" s="10"/>
      <c r="G17" s="3"/>
    </row>
    <row r="18" spans="1:7" ht="20.25">
      <c r="A18" s="51" t="str">
        <f>+Kalkyl!A15</f>
        <v>Kostnad för kapital till investering</v>
      </c>
      <c r="B18" s="10"/>
      <c r="C18" s="10"/>
      <c r="D18" s="10"/>
      <c r="E18" s="10"/>
      <c r="F18" s="10"/>
      <c r="G18" s="3"/>
    </row>
    <row r="19" spans="1:7" ht="18">
      <c r="A19" s="10"/>
      <c r="B19" s="10"/>
      <c r="C19" s="10"/>
      <c r="D19" s="10"/>
      <c r="E19" s="10"/>
      <c r="F19" s="10"/>
      <c r="G19" s="3"/>
    </row>
    <row r="20" spans="1:7" ht="18">
      <c r="A20" s="14" t="str">
        <f>+Kalkyl!A17</f>
        <v>Inkomstskatt</v>
      </c>
      <c r="B20" s="14">
        <f>+Kalkyl!B17</f>
        <v>30</v>
      </c>
      <c r="C20" s="9" t="s">
        <v>9</v>
      </c>
      <c r="D20" s="10"/>
      <c r="E20" s="15"/>
      <c r="F20" s="10"/>
      <c r="G20" s="15"/>
    </row>
    <row r="21" spans="1:7" ht="18">
      <c r="A21" s="14" t="str">
        <f>+Kalkyl!A18</f>
        <v>Långsiktig kalkylränta</v>
      </c>
      <c r="B21" s="14">
        <f>+Kalkyl!B18</f>
        <v>6</v>
      </c>
      <c r="C21" s="9" t="s">
        <v>9</v>
      </c>
      <c r="D21" s="10"/>
      <c r="E21" s="12"/>
      <c r="F21" s="10"/>
      <c r="G21" s="12"/>
    </row>
    <row r="22" spans="1:7" ht="18">
      <c r="A22" s="14" t="str">
        <f>+Kalkyl!A19</f>
        <v>Långsiktig inflation</v>
      </c>
      <c r="B22" s="14">
        <f>+Kalkyl!B19</f>
        <v>2</v>
      </c>
      <c r="C22" s="9" t="s">
        <v>9</v>
      </c>
      <c r="D22" s="10"/>
      <c r="E22" s="10"/>
      <c r="F22" s="10"/>
      <c r="G22" s="10"/>
    </row>
    <row r="23" spans="1:7" ht="18">
      <c r="A23" s="9"/>
      <c r="B23" s="14"/>
      <c r="C23" s="9"/>
      <c r="D23" s="10"/>
      <c r="E23" s="10"/>
      <c r="F23" s="10"/>
      <c r="G23" s="10"/>
    </row>
    <row r="24" spans="1:7" ht="21" customHeight="1">
      <c r="A24" s="14" t="str">
        <f>+Kalkyl!A21</f>
        <v>Antagen investering, kr</v>
      </c>
      <c r="B24" s="37">
        <f>+Kalkyl!B21</f>
        <v>45000</v>
      </c>
      <c r="C24" s="38" t="str">
        <f>+Kalkyl!E21</f>
        <v>kr</v>
      </c>
      <c r="D24" s="10"/>
      <c r="E24" s="18"/>
      <c r="F24" s="18"/>
      <c r="G24" s="18"/>
    </row>
    <row r="25" spans="1:7" ht="21" customHeight="1">
      <c r="A25" s="12" t="s">
        <v>40</v>
      </c>
      <c r="B25" s="52">
        <f>+Kalkyl!B22</f>
        <v>3.6</v>
      </c>
      <c r="C25" s="38" t="str">
        <f>+Kalkyl!E22</f>
        <v>år</v>
      </c>
      <c r="D25" s="10"/>
      <c r="E25" s="18"/>
      <c r="F25" s="17"/>
      <c r="G25" s="18"/>
    </row>
    <row r="26" spans="1:7" ht="18">
      <c r="A26" s="10"/>
      <c r="B26" s="10"/>
      <c r="C26" s="10"/>
      <c r="D26" s="10"/>
      <c r="E26" s="16"/>
      <c r="F26" s="10"/>
      <c r="G26" s="3"/>
    </row>
    <row r="27" spans="1:7" ht="18">
      <c r="A27" s="10"/>
      <c r="B27" s="10"/>
      <c r="C27" s="10"/>
      <c r="D27" s="10"/>
      <c r="E27" s="10"/>
      <c r="F27" s="10"/>
      <c r="G27" s="3"/>
    </row>
    <row r="28" spans="1:7" ht="18">
      <c r="A28" s="9"/>
      <c r="B28" s="12"/>
      <c r="C28" s="10"/>
      <c r="D28" s="10"/>
      <c r="E28" s="10"/>
      <c r="F28" s="10"/>
      <c r="G28" s="3"/>
    </row>
    <row r="29" spans="1:7" ht="18">
      <c r="A29" s="9"/>
      <c r="B29" s="10"/>
      <c r="C29" s="10"/>
      <c r="D29" s="10"/>
      <c r="E29" s="10"/>
      <c r="F29" s="10"/>
      <c r="G29" s="3"/>
    </row>
    <row r="30" spans="1:7" ht="18">
      <c r="A30" s="10"/>
      <c r="B30" s="10"/>
      <c r="C30" s="10"/>
      <c r="D30" s="10"/>
      <c r="E30" s="10"/>
      <c r="F30" s="10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2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8">
      <c r="A35" s="10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2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8">
      <c r="A39" s="9"/>
      <c r="B39" s="9"/>
      <c r="C39" s="10"/>
      <c r="D39" s="11"/>
      <c r="E39" s="10"/>
      <c r="F39" s="10"/>
      <c r="G39" s="3"/>
    </row>
    <row r="40" spans="1:7" ht="18">
      <c r="A40" s="10"/>
      <c r="B40" s="10"/>
      <c r="C40" s="10"/>
      <c r="D40" s="10"/>
      <c r="E40" s="10"/>
      <c r="F40" s="10"/>
      <c r="G40" s="3"/>
    </row>
    <row r="41" spans="1:7" ht="18">
      <c r="A41" s="9"/>
      <c r="B41" s="12"/>
      <c r="C41" s="12"/>
      <c r="D41" s="12"/>
      <c r="E41" s="12"/>
      <c r="F41" s="10"/>
      <c r="G41" s="3"/>
    </row>
    <row r="42" spans="1:7" ht="18">
      <c r="A42" s="9"/>
      <c r="B42" s="12"/>
      <c r="C42" s="12"/>
      <c r="D42" s="12"/>
      <c r="E42" s="12"/>
      <c r="F42" s="10"/>
      <c r="G42" s="3"/>
    </row>
    <row r="43" spans="1:7" ht="18">
      <c r="A43" s="9"/>
      <c r="B43" s="12"/>
      <c r="C43" s="12"/>
      <c r="D43" s="12"/>
      <c r="E43" s="12"/>
      <c r="F43" s="10"/>
      <c r="G43" s="3"/>
    </row>
    <row r="44" spans="1:7" ht="18">
      <c r="A44" s="9"/>
      <c r="B44" s="12"/>
      <c r="C44" s="12"/>
      <c r="D44" s="12"/>
      <c r="E44" s="12"/>
      <c r="F44" s="10"/>
      <c r="G44" s="3"/>
    </row>
    <row r="45" spans="1:7" ht="18">
      <c r="A45" s="10"/>
      <c r="B45" s="12"/>
      <c r="C45" s="12"/>
      <c r="D45" s="12"/>
      <c r="E45" s="12"/>
      <c r="F45" s="10"/>
      <c r="G45" s="3"/>
    </row>
    <row r="46" spans="1:7" ht="18">
      <c r="A46" s="9"/>
      <c r="B46" s="12"/>
      <c r="C46" s="12"/>
      <c r="D46" s="12"/>
      <c r="E46" s="12"/>
      <c r="F46" s="10"/>
      <c r="G46" s="3"/>
    </row>
    <row r="47" spans="1:7" ht="18">
      <c r="A47" s="14"/>
      <c r="B47" s="12"/>
      <c r="C47" s="12"/>
      <c r="D47" s="12"/>
      <c r="E47" s="12"/>
      <c r="F47" s="10"/>
      <c r="G47" s="3"/>
    </row>
    <row r="48" spans="1:7" ht="18">
      <c r="A48" s="14"/>
      <c r="B48" s="12"/>
      <c r="C48" s="12"/>
      <c r="D48" s="12"/>
      <c r="E48" s="12"/>
      <c r="F48" s="10"/>
      <c r="G48" s="3"/>
    </row>
    <row r="49" spans="1:7" ht="18">
      <c r="A49" s="10"/>
      <c r="B49" s="12"/>
      <c r="C49" s="12"/>
      <c r="D49" s="12"/>
      <c r="E49" s="12"/>
      <c r="F49" s="10"/>
      <c r="G49" s="3"/>
    </row>
    <row r="50" spans="1:7" ht="18">
      <c r="A50" s="9"/>
      <c r="B50" s="12"/>
      <c r="C50" s="12"/>
      <c r="D50" s="12"/>
      <c r="E50" s="12"/>
      <c r="F50" s="10"/>
      <c r="G50" s="3"/>
    </row>
    <row r="51" spans="1:7" ht="18">
      <c r="A51" s="10"/>
      <c r="B51" s="12"/>
      <c r="C51" s="12"/>
      <c r="D51" s="12"/>
      <c r="E51" s="12"/>
      <c r="F51" s="10"/>
      <c r="G51" s="3"/>
    </row>
    <row r="52" spans="1:7" ht="18">
      <c r="A52" s="9"/>
      <c r="B52" s="12"/>
      <c r="C52" s="12"/>
      <c r="D52" s="12"/>
      <c r="E52" s="12"/>
      <c r="F52" s="10"/>
      <c r="G52" s="3"/>
    </row>
    <row r="53" spans="1:7" ht="18">
      <c r="A53" s="9"/>
      <c r="B53" s="12"/>
      <c r="C53" s="12"/>
      <c r="D53" s="12"/>
      <c r="E53" s="12"/>
      <c r="F53" s="10"/>
      <c r="G53" s="3"/>
    </row>
    <row r="54" spans="1:7" ht="18">
      <c r="A54" s="14"/>
      <c r="B54" s="12"/>
      <c r="C54" s="12"/>
      <c r="D54" s="12"/>
      <c r="E54" s="12"/>
      <c r="F54" s="10"/>
      <c r="G54" s="3"/>
    </row>
    <row r="55" spans="1:7" ht="18">
      <c r="A55" s="14"/>
      <c r="B55" s="12"/>
      <c r="C55" s="12"/>
      <c r="D55" s="12"/>
      <c r="E55" s="12"/>
      <c r="F55" s="10"/>
      <c r="G55" s="3"/>
    </row>
    <row r="56" spans="1:7" ht="18">
      <c r="A56" s="9"/>
      <c r="B56" s="12"/>
      <c r="C56" s="12"/>
      <c r="D56" s="12"/>
      <c r="E56" s="12"/>
      <c r="F56" s="10"/>
      <c r="G56" s="3"/>
    </row>
    <row r="57" spans="1:7" ht="18">
      <c r="A57" s="10"/>
      <c r="B57" s="12"/>
      <c r="C57" s="12"/>
      <c r="D57" s="12"/>
      <c r="E57" s="12"/>
      <c r="F57" s="10"/>
      <c r="G57" s="3"/>
    </row>
    <row r="58" spans="1:7" ht="18">
      <c r="A58" s="9"/>
      <c r="B58" s="12"/>
      <c r="C58" s="12"/>
      <c r="D58" s="12"/>
      <c r="E58" s="12"/>
      <c r="F58" s="10"/>
      <c r="G58" s="3"/>
    </row>
    <row r="59" spans="1:7" ht="18">
      <c r="A59" s="9"/>
      <c r="B59" s="12"/>
      <c r="C59" s="12"/>
      <c r="D59" s="12"/>
      <c r="E59" s="12"/>
      <c r="F59" s="10"/>
      <c r="G59" s="3"/>
    </row>
    <row r="60" spans="1:7" ht="18">
      <c r="A60" s="9"/>
      <c r="B60" s="12"/>
      <c r="C60" s="12"/>
      <c r="D60" s="12"/>
      <c r="E60" s="12"/>
      <c r="F60" s="10"/>
      <c r="G60" s="3"/>
    </row>
    <row r="61" spans="1:7" ht="18">
      <c r="A61" s="10"/>
      <c r="B61" s="10"/>
      <c r="C61" s="10"/>
      <c r="D61" s="10"/>
      <c r="E61" s="10"/>
      <c r="F61" s="10"/>
      <c r="G61" s="3"/>
    </row>
    <row r="62" spans="1:7" ht="18">
      <c r="A62" s="10"/>
      <c r="B62" s="10"/>
      <c r="C62" s="10"/>
      <c r="D62" s="10"/>
      <c r="E62" s="10"/>
      <c r="F62" s="10"/>
      <c r="G62" s="3"/>
    </row>
    <row r="63" spans="1:7" ht="18">
      <c r="A63" s="9"/>
      <c r="B63" s="10"/>
      <c r="C63" s="10"/>
      <c r="D63" s="10"/>
      <c r="E63" s="10"/>
      <c r="F63" s="10"/>
      <c r="G63" s="3"/>
    </row>
    <row r="64" spans="1:7" ht="18">
      <c r="A64" s="9"/>
      <c r="B64" s="10"/>
      <c r="C64" s="10"/>
      <c r="D64" s="10"/>
      <c r="E64" s="10"/>
      <c r="F64" s="10"/>
      <c r="G64" s="3"/>
    </row>
    <row r="65" spans="1:7" ht="18">
      <c r="A65" s="10"/>
      <c r="B65" s="10"/>
      <c r="C65" s="10"/>
      <c r="D65" s="10"/>
      <c r="E65" s="10"/>
      <c r="F65" s="10"/>
      <c r="G65" s="3"/>
    </row>
    <row r="66" spans="1:7" ht="18">
      <c r="A66" s="10"/>
      <c r="B66" s="12"/>
      <c r="C66" s="9"/>
      <c r="D66" s="10"/>
      <c r="E66" s="10"/>
      <c r="F66" s="10"/>
      <c r="G66" s="3"/>
    </row>
    <row r="67" spans="1:7" ht="18">
      <c r="A67" s="10"/>
      <c r="B67" s="10"/>
      <c r="C67" s="10"/>
      <c r="D67" s="10"/>
      <c r="E67" s="10"/>
      <c r="F67" s="10"/>
      <c r="G67" s="3"/>
    </row>
    <row r="68" spans="1:7" ht="18">
      <c r="A68" s="10"/>
      <c r="B68" s="10"/>
      <c r="C68" s="10"/>
      <c r="D68" s="10"/>
      <c r="E68" s="10"/>
      <c r="F68" s="10"/>
      <c r="G68" s="3"/>
    </row>
    <row r="69" spans="1:7" ht="18">
      <c r="A69" s="14"/>
      <c r="B69" s="10"/>
      <c r="C69" s="10"/>
      <c r="D69" s="10"/>
      <c r="E69" s="10"/>
      <c r="F69" s="10"/>
      <c r="G69" s="3"/>
    </row>
    <row r="70" spans="1:7" ht="18">
      <c r="A70" s="10"/>
      <c r="B70" s="10"/>
      <c r="C70" s="10"/>
      <c r="D70" s="10"/>
      <c r="E70" s="10"/>
      <c r="F70" s="10"/>
      <c r="G70" s="3"/>
    </row>
    <row r="71" spans="1:7" ht="18">
      <c r="A71" s="14"/>
      <c r="B71" s="14"/>
      <c r="C71" s="9"/>
      <c r="D71" s="10"/>
      <c r="E71" s="17"/>
      <c r="F71" s="10"/>
      <c r="G71" s="15"/>
    </row>
    <row r="72" spans="1:7" ht="18">
      <c r="A72" s="14"/>
      <c r="B72" s="14"/>
      <c r="C72" s="9"/>
      <c r="D72" s="10"/>
      <c r="E72" s="12"/>
      <c r="F72" s="10"/>
      <c r="G72" s="12"/>
    </row>
    <row r="73" spans="1:7" ht="18">
      <c r="A73" s="14"/>
      <c r="B73" s="14"/>
      <c r="C73" s="9"/>
      <c r="D73" s="10"/>
      <c r="E73" s="10"/>
      <c r="F73" s="10"/>
      <c r="G73" s="10"/>
    </row>
    <row r="74" spans="1:7" ht="18">
      <c r="A74" s="14"/>
      <c r="B74" s="14"/>
      <c r="C74" s="9"/>
      <c r="D74" s="10"/>
      <c r="E74" s="10"/>
      <c r="F74" s="10"/>
      <c r="G74" s="10"/>
    </row>
    <row r="75" spans="1:7" ht="18">
      <c r="A75" s="14"/>
      <c r="B75" s="18"/>
      <c r="C75" s="14"/>
      <c r="D75" s="18"/>
      <c r="E75" s="14"/>
      <c r="F75" s="18"/>
      <c r="G75" s="14"/>
    </row>
    <row r="76" spans="1:7" ht="18">
      <c r="A76" s="14"/>
      <c r="B76" s="17"/>
      <c r="C76" s="9"/>
      <c r="D76" s="17"/>
      <c r="E76" s="10"/>
      <c r="F76" s="17"/>
      <c r="G76" s="10"/>
    </row>
    <row r="77" spans="1:7" ht="18">
      <c r="A77" s="10"/>
      <c r="B77" s="10"/>
      <c r="C77" s="10"/>
      <c r="D77" s="10"/>
      <c r="E77" s="10"/>
      <c r="F77" s="10"/>
      <c r="G77" s="3"/>
    </row>
    <row r="78" spans="1:7" ht="18">
      <c r="A78" s="10"/>
      <c r="B78" s="10"/>
      <c r="C78" s="10"/>
      <c r="D78" s="10"/>
      <c r="E78" s="10"/>
      <c r="F78" s="10"/>
      <c r="G78" s="3"/>
    </row>
    <row r="79" spans="1:7" ht="18">
      <c r="A79" s="9"/>
      <c r="B79" s="12"/>
      <c r="C79" s="10"/>
      <c r="D79" s="10"/>
      <c r="E79" s="10"/>
      <c r="F79" s="10"/>
      <c r="G79" s="3"/>
    </row>
    <row r="80" spans="1:7" ht="18">
      <c r="A80" s="9"/>
      <c r="B80" s="10"/>
      <c r="C80" s="10"/>
      <c r="D80" s="10"/>
      <c r="E80" s="10"/>
      <c r="F80" s="10"/>
      <c r="G80" s="3"/>
    </row>
    <row r="81" spans="1:7" ht="18">
      <c r="A81" s="10"/>
      <c r="B81" s="10"/>
      <c r="C81" s="10"/>
      <c r="D81" s="10"/>
      <c r="E81" s="10"/>
      <c r="F81" s="10"/>
      <c r="G81" s="3"/>
    </row>
    <row r="82" spans="1:7" ht="15">
      <c r="A82" s="3"/>
      <c r="B82" s="3"/>
      <c r="C82" s="3"/>
      <c r="D82" s="3"/>
      <c r="E82" s="3"/>
      <c r="F82" s="3"/>
      <c r="G82" s="3"/>
    </row>
    <row r="83" spans="1:7" ht="15">
      <c r="A83" s="2"/>
      <c r="B83" s="3"/>
      <c r="C83" s="3"/>
      <c r="D83" s="3"/>
      <c r="E83" s="3"/>
      <c r="F83" s="3"/>
      <c r="G83" s="3"/>
    </row>
    <row r="84" spans="1:7" ht="15">
      <c r="A84" s="3"/>
      <c r="B84" s="3"/>
      <c r="C84" s="3"/>
      <c r="D84" s="3"/>
      <c r="E84" s="3"/>
      <c r="F84" s="3"/>
      <c r="G84" s="3"/>
    </row>
    <row r="85" spans="1:7" ht="18">
      <c r="A85" s="9"/>
      <c r="B85" s="10"/>
      <c r="C85" s="10"/>
      <c r="D85" s="10"/>
      <c r="E85" s="10"/>
      <c r="F85" s="10"/>
      <c r="G85" s="3"/>
    </row>
    <row r="86" spans="1:7" ht="18">
      <c r="A86" s="2"/>
      <c r="B86" s="10"/>
      <c r="C86" s="10"/>
      <c r="D86" s="10"/>
      <c r="E86" s="10"/>
      <c r="F86" s="10"/>
      <c r="G86" s="3"/>
    </row>
    <row r="87" spans="1:7" ht="18">
      <c r="A87" s="10"/>
      <c r="B87" s="10"/>
      <c r="C87" s="10"/>
      <c r="D87" s="10"/>
      <c r="E87" s="10"/>
      <c r="F87" s="10"/>
      <c r="G87" s="3"/>
    </row>
    <row r="88" spans="1:7" ht="18">
      <c r="A88" s="9"/>
      <c r="B88" s="9"/>
      <c r="C88" s="10"/>
      <c r="D88" s="11"/>
      <c r="E88" s="10"/>
      <c r="F88" s="10"/>
      <c r="G88" s="3"/>
    </row>
    <row r="89" spans="1:7" ht="18">
      <c r="A89" s="10"/>
      <c r="B89" s="10"/>
      <c r="C89" s="10"/>
      <c r="D89" s="10"/>
      <c r="E89" s="10"/>
      <c r="F89" s="10"/>
      <c r="G89" s="3"/>
    </row>
    <row r="90" spans="1:7" ht="18">
      <c r="A90" s="9"/>
      <c r="B90" s="10"/>
      <c r="C90" s="10"/>
      <c r="D90" s="12"/>
      <c r="E90" s="9"/>
      <c r="F90" s="10"/>
      <c r="G90" s="3"/>
    </row>
    <row r="91" spans="1:7" ht="18">
      <c r="A91" s="9"/>
      <c r="B91" s="12"/>
      <c r="C91" s="13"/>
      <c r="D91" s="10"/>
      <c r="E91" s="10"/>
      <c r="F91" s="10"/>
      <c r="G91" s="3"/>
    </row>
    <row r="92" spans="1:7" ht="18">
      <c r="A92" s="9"/>
      <c r="B92" s="12"/>
      <c r="C92" s="14"/>
      <c r="D92" s="10"/>
      <c r="E92" s="10"/>
      <c r="F92" s="10"/>
      <c r="G92" s="3"/>
    </row>
    <row r="93" spans="1:7" ht="18">
      <c r="A93" s="9"/>
      <c r="B93" s="12"/>
      <c r="C93" s="9"/>
      <c r="D93" s="10"/>
      <c r="E93" s="10"/>
      <c r="F93" s="10"/>
      <c r="G93" s="3"/>
    </row>
    <row r="94" spans="1:7" ht="18">
      <c r="A94" s="10"/>
      <c r="B94" s="10"/>
      <c r="C94" s="10"/>
      <c r="D94" s="10"/>
      <c r="E94" s="10"/>
      <c r="F94" s="10"/>
      <c r="G94" s="3"/>
    </row>
    <row r="95" spans="1:7" ht="18">
      <c r="A95" s="9"/>
      <c r="B95" s="10"/>
      <c r="C95" s="10"/>
      <c r="D95" s="17"/>
      <c r="E95" s="9"/>
      <c r="F95" s="10"/>
      <c r="G95" s="3"/>
    </row>
    <row r="96" spans="1:7" ht="18">
      <c r="A96" s="14"/>
      <c r="B96" s="12"/>
      <c r="C96" s="9"/>
      <c r="D96" s="10"/>
      <c r="E96" s="10"/>
      <c r="F96" s="10"/>
      <c r="G96" s="3"/>
    </row>
    <row r="97" spans="1:7" ht="18">
      <c r="A97" s="14"/>
      <c r="B97" s="12"/>
      <c r="C97" s="14"/>
      <c r="D97" s="10"/>
      <c r="E97" s="10"/>
      <c r="F97" s="10"/>
      <c r="G97" s="3"/>
    </row>
    <row r="98" spans="1:7" ht="18">
      <c r="A98" s="10"/>
      <c r="B98" s="10"/>
      <c r="C98" s="10"/>
      <c r="D98" s="10"/>
      <c r="E98" s="10"/>
      <c r="F98" s="10"/>
      <c r="G98" s="3"/>
    </row>
    <row r="99" spans="1:7" ht="18">
      <c r="A99" s="9"/>
      <c r="B99" s="12"/>
      <c r="C99" s="12"/>
      <c r="D99" s="12"/>
      <c r="E99" s="12"/>
      <c r="F99" s="10"/>
      <c r="G99" s="3"/>
    </row>
    <row r="100" spans="1:7" ht="18">
      <c r="A100" s="10"/>
      <c r="B100" s="10"/>
      <c r="C100" s="10"/>
      <c r="D100" s="10"/>
      <c r="E100" s="10"/>
      <c r="F100" s="10"/>
      <c r="G100" s="3"/>
    </row>
    <row r="101" spans="1:7" ht="18">
      <c r="A101" s="9"/>
      <c r="B101" s="12"/>
      <c r="C101" s="12"/>
      <c r="D101" s="12"/>
      <c r="E101" s="12"/>
      <c r="F101" s="10"/>
      <c r="G101" s="3"/>
    </row>
    <row r="102" spans="1:7" ht="18">
      <c r="A102" s="9"/>
      <c r="B102" s="15"/>
      <c r="C102" s="10"/>
      <c r="D102" s="12"/>
      <c r="E102" s="12"/>
      <c r="F102" s="10"/>
      <c r="G102" s="3"/>
    </row>
    <row r="103" spans="1:7" ht="18">
      <c r="A103" s="14"/>
      <c r="B103" s="12"/>
      <c r="C103" s="12"/>
      <c r="D103" s="10"/>
      <c r="E103" s="10"/>
      <c r="F103" s="10"/>
      <c r="G103" s="3"/>
    </row>
    <row r="104" spans="1:7" ht="18">
      <c r="A104" s="14"/>
      <c r="B104" s="12"/>
      <c r="C104" s="12"/>
      <c r="D104" s="10"/>
      <c r="E104" s="10"/>
      <c r="F104" s="10"/>
      <c r="G104" s="3"/>
    </row>
    <row r="105" spans="1:7" ht="18">
      <c r="A105" s="9"/>
      <c r="B105" s="12"/>
      <c r="C105" s="12"/>
      <c r="D105" s="12"/>
      <c r="E105" s="12"/>
      <c r="F105" s="10"/>
      <c r="G105" s="3"/>
    </row>
    <row r="106" spans="1:7" ht="18">
      <c r="A106" s="10"/>
      <c r="B106" s="10"/>
      <c r="C106" s="10"/>
      <c r="D106" s="10"/>
      <c r="E106" s="10"/>
      <c r="F106" s="10"/>
      <c r="G106" s="3"/>
    </row>
    <row r="107" spans="1:7" ht="18">
      <c r="A107" s="9"/>
      <c r="B107" s="10"/>
      <c r="C107" s="10"/>
      <c r="D107" s="10"/>
      <c r="E107" s="10"/>
      <c r="F107" s="10"/>
      <c r="G107" s="3"/>
    </row>
    <row r="108" spans="1:7" ht="18">
      <c r="A108" s="9"/>
      <c r="B108" s="12"/>
      <c r="C108" s="12"/>
      <c r="D108" s="10"/>
      <c r="E108" s="10"/>
      <c r="F108" s="10"/>
      <c r="G108" s="3"/>
    </row>
    <row r="109" spans="1:7" ht="18">
      <c r="A109" s="9"/>
      <c r="B109" s="12"/>
      <c r="C109" s="12"/>
      <c r="D109" s="10"/>
      <c r="E109" s="10"/>
      <c r="F109" s="10"/>
      <c r="G109" s="3"/>
    </row>
    <row r="110" spans="1:7" ht="18">
      <c r="A110" s="10"/>
      <c r="B110" s="10"/>
      <c r="C110" s="10"/>
      <c r="D110" s="10"/>
      <c r="E110" s="10"/>
      <c r="F110" s="10"/>
      <c r="G110" s="3"/>
    </row>
    <row r="111" spans="1:7" ht="18">
      <c r="A111" s="10"/>
      <c r="B111" s="10"/>
      <c r="C111" s="10"/>
      <c r="D111" s="10"/>
      <c r="E111" s="10"/>
      <c r="F111" s="10"/>
      <c r="G111" s="3"/>
    </row>
    <row r="112" spans="1:7" ht="18">
      <c r="A112" s="9"/>
      <c r="B112" s="10"/>
      <c r="C112" s="10"/>
      <c r="D112" s="10"/>
      <c r="E112" s="10"/>
      <c r="F112" s="10"/>
      <c r="G112" s="3"/>
    </row>
    <row r="113" spans="1:7" ht="18">
      <c r="A113" s="9"/>
      <c r="B113" s="10"/>
      <c r="C113" s="10"/>
      <c r="D113" s="10"/>
      <c r="E113" s="10"/>
      <c r="F113" s="10"/>
      <c r="G113" s="3"/>
    </row>
    <row r="114" spans="1:7" ht="18">
      <c r="A114" s="10"/>
      <c r="B114" s="10"/>
      <c r="C114" s="10"/>
      <c r="D114" s="10"/>
      <c r="E114" s="10"/>
      <c r="F114" s="10"/>
      <c r="G114" s="3"/>
    </row>
    <row r="115" spans="1:7" ht="18">
      <c r="A115" s="10"/>
      <c r="B115" s="12"/>
      <c r="C115" s="12"/>
      <c r="D115" s="10"/>
      <c r="E115" s="10"/>
      <c r="F115" s="10"/>
      <c r="G115" s="3"/>
    </row>
    <row r="116" spans="1:7" ht="18">
      <c r="A116" s="10"/>
      <c r="B116" s="10"/>
      <c r="C116" s="10"/>
      <c r="D116" s="10"/>
      <c r="E116" s="10"/>
      <c r="F116" s="10"/>
      <c r="G116" s="3"/>
    </row>
    <row r="117" spans="1:7" ht="18">
      <c r="A117" s="10"/>
      <c r="B117" s="10"/>
      <c r="C117" s="10"/>
      <c r="D117" s="10"/>
      <c r="E117" s="10"/>
      <c r="F117" s="10"/>
      <c r="G117" s="3"/>
    </row>
    <row r="118" spans="1:7" ht="18">
      <c r="A118" s="14"/>
      <c r="B118" s="10"/>
      <c r="C118" s="10"/>
      <c r="D118" s="10"/>
      <c r="E118" s="10"/>
      <c r="F118" s="10"/>
      <c r="G118" s="3"/>
    </row>
    <row r="119" spans="1:7" ht="18">
      <c r="A119" s="10"/>
      <c r="B119" s="10"/>
      <c r="C119" s="10"/>
      <c r="D119" s="10"/>
      <c r="E119" s="10"/>
      <c r="F119" s="10"/>
      <c r="G119" s="3"/>
    </row>
    <row r="120" spans="1:7" ht="18">
      <c r="A120" s="14"/>
      <c r="B120" s="14"/>
      <c r="C120" s="9"/>
      <c r="D120" s="10"/>
      <c r="E120" s="10"/>
      <c r="F120" s="10"/>
      <c r="G120" s="3"/>
    </row>
    <row r="121" spans="1:7" ht="18">
      <c r="A121" s="14"/>
      <c r="B121" s="14"/>
      <c r="C121" s="9"/>
      <c r="D121" s="10"/>
      <c r="E121" s="10"/>
      <c r="F121" s="10"/>
      <c r="G121" s="3"/>
    </row>
    <row r="122" spans="1:7" ht="18">
      <c r="A122" s="14"/>
      <c r="B122" s="14"/>
      <c r="C122" s="9"/>
      <c r="D122" s="10"/>
      <c r="E122" s="10"/>
      <c r="F122" s="10"/>
      <c r="G122" s="3"/>
    </row>
    <row r="123" spans="1:7" ht="18">
      <c r="A123" s="14"/>
      <c r="B123" s="14"/>
      <c r="C123" s="9"/>
      <c r="D123" s="10"/>
      <c r="E123" s="10"/>
      <c r="F123" s="10"/>
      <c r="G123" s="3"/>
    </row>
    <row r="124" spans="1:7" ht="18">
      <c r="A124" s="14"/>
      <c r="B124" s="18"/>
      <c r="C124" s="18"/>
      <c r="D124" s="18"/>
      <c r="E124" s="18"/>
      <c r="F124" s="18"/>
      <c r="G124" s="14"/>
    </row>
    <row r="125" spans="1:7" ht="18">
      <c r="A125" s="14"/>
      <c r="B125" s="17"/>
      <c r="C125" s="14"/>
      <c r="D125" s="17"/>
      <c r="E125" s="14"/>
      <c r="F125" s="17"/>
      <c r="G125" s="14"/>
    </row>
    <row r="126" spans="1:7" ht="15">
      <c r="A126" s="3"/>
      <c r="B126" s="3"/>
      <c r="C126" s="3"/>
      <c r="D126" s="3"/>
      <c r="E126" s="3"/>
      <c r="F126" s="3"/>
      <c r="G126" s="3"/>
    </row>
    <row r="127" spans="1:7" ht="15">
      <c r="A127" s="3"/>
      <c r="B127" s="3"/>
      <c r="C127" s="3"/>
      <c r="D127" s="3"/>
      <c r="E127" s="3"/>
      <c r="F127" s="3"/>
      <c r="G127" s="3"/>
    </row>
    <row r="128" spans="1:7" ht="18">
      <c r="A128" s="14"/>
      <c r="B128" s="5"/>
      <c r="C128" s="3"/>
      <c r="D128" s="3"/>
      <c r="E128" s="3"/>
      <c r="F128" s="3"/>
      <c r="G128" s="3"/>
    </row>
    <row r="129" spans="1:7" ht="18">
      <c r="A129" s="14"/>
      <c r="B129" s="3"/>
      <c r="C129" s="3"/>
      <c r="D129" s="3"/>
      <c r="E129" s="3"/>
      <c r="F129" s="3"/>
      <c r="G129" s="3"/>
    </row>
    <row r="130" spans="1:7" ht="15">
      <c r="A130" s="3"/>
      <c r="B130" s="3"/>
      <c r="C130" s="3"/>
      <c r="D130" s="3"/>
      <c r="E130" s="3"/>
      <c r="F130" s="3"/>
      <c r="G130" s="3"/>
    </row>
    <row r="131" spans="1:7" ht="15">
      <c r="A131" s="3"/>
      <c r="B131" s="3"/>
      <c r="C131" s="3"/>
      <c r="D131" s="3"/>
      <c r="E131" s="3"/>
      <c r="F131" s="3"/>
      <c r="G131" s="3"/>
    </row>
    <row r="132" spans="1:7" ht="15">
      <c r="A132" s="2"/>
      <c r="B132" s="3"/>
      <c r="C132" s="3"/>
      <c r="D132" s="3"/>
      <c r="E132" s="3"/>
      <c r="F132" s="3"/>
      <c r="G132" s="3"/>
    </row>
    <row r="133" spans="1:7" ht="15">
      <c r="A133" s="3"/>
      <c r="B133" s="3"/>
      <c r="C133" s="3"/>
      <c r="D133" s="3"/>
      <c r="E133" s="3"/>
      <c r="F133" s="3"/>
      <c r="G133" s="3"/>
    </row>
    <row r="134" spans="1:7" ht="15">
      <c r="A134" s="2"/>
      <c r="B134" s="3"/>
      <c r="C134" s="3"/>
      <c r="D134" s="3"/>
      <c r="E134" s="3"/>
      <c r="F134" s="3"/>
      <c r="G134" s="3"/>
    </row>
    <row r="135" spans="1:7" ht="15">
      <c r="A135" s="2"/>
      <c r="B135" s="3"/>
      <c r="C135" s="3"/>
      <c r="D135" s="3"/>
      <c r="E135" s="5"/>
      <c r="F135" s="3"/>
      <c r="G135" s="3"/>
    </row>
    <row r="136" spans="1:7" ht="15">
      <c r="A136" s="3"/>
      <c r="B136" s="3"/>
      <c r="C136" s="3"/>
      <c r="D136" s="3"/>
      <c r="E136" s="5"/>
      <c r="F136" s="3"/>
      <c r="G136" s="3"/>
    </row>
    <row r="137" spans="1:7" ht="15">
      <c r="A137" s="3"/>
      <c r="B137" s="3"/>
      <c r="C137" s="3"/>
      <c r="D137" s="3"/>
      <c r="E137" s="3"/>
      <c r="F137" s="3"/>
      <c r="G137" s="3"/>
    </row>
    <row r="138" spans="1:7" ht="15">
      <c r="A138" s="2"/>
      <c r="B138" s="4"/>
      <c r="C138" s="3"/>
      <c r="D138" s="4"/>
      <c r="E138" s="3"/>
      <c r="F138" s="3"/>
      <c r="G138" s="3"/>
    </row>
    <row r="139" spans="1:7" ht="15">
      <c r="A139" s="3"/>
      <c r="B139" s="3"/>
      <c r="C139" s="3"/>
      <c r="D139" s="3"/>
      <c r="E139" s="3"/>
      <c r="F139" s="3"/>
      <c r="G139" s="3"/>
    </row>
    <row r="140" spans="1:7" ht="15">
      <c r="A140" s="3"/>
      <c r="B140" s="3"/>
      <c r="C140" s="3"/>
      <c r="D140" s="3"/>
      <c r="E140" s="3"/>
      <c r="F140" s="3"/>
      <c r="G140" s="3"/>
    </row>
    <row r="141" spans="1:7" ht="15">
      <c r="A141" s="2"/>
      <c r="B141" s="5"/>
      <c r="C141" s="6"/>
      <c r="D141" s="5"/>
      <c r="E141" s="2"/>
      <c r="F141" s="3"/>
      <c r="G141" s="3"/>
    </row>
    <row r="142" spans="1:7" ht="15">
      <c r="A142" s="3"/>
      <c r="B142" s="3"/>
      <c r="C142" s="3"/>
      <c r="D142" s="3"/>
      <c r="E142" s="3"/>
      <c r="F142" s="3"/>
      <c r="G142" s="3"/>
    </row>
    <row r="143" spans="1:7" ht="15">
      <c r="A143" s="2"/>
      <c r="B143" s="5"/>
      <c r="C143" s="2"/>
      <c r="D143" s="5"/>
      <c r="E143" s="2"/>
      <c r="F143" s="3"/>
      <c r="G143" s="3"/>
    </row>
    <row r="144" spans="1:7" ht="15">
      <c r="A144" s="3"/>
      <c r="B144" s="3"/>
      <c r="C144" s="3"/>
      <c r="D144" s="3"/>
      <c r="E144" s="3"/>
      <c r="F144" s="3"/>
      <c r="G144" s="3"/>
    </row>
    <row r="145" spans="1:7" ht="15">
      <c r="A145" s="2"/>
      <c r="B145" s="5"/>
      <c r="C145" s="2"/>
      <c r="D145" s="5"/>
      <c r="E145" s="7"/>
      <c r="F145" s="3"/>
      <c r="G145" s="3"/>
    </row>
    <row r="146" spans="1:7" ht="15">
      <c r="A146" s="3"/>
      <c r="B146" s="3"/>
      <c r="C146" s="3"/>
      <c r="D146" s="3"/>
      <c r="E146" s="3"/>
      <c r="F146" s="3"/>
      <c r="G146" s="3"/>
    </row>
    <row r="147" spans="1:7" ht="15">
      <c r="A147" s="3"/>
      <c r="B147" s="3"/>
      <c r="C147" s="3"/>
      <c r="D147" s="3"/>
      <c r="E147" s="3"/>
      <c r="F147" s="3"/>
      <c r="G147" s="3"/>
    </row>
    <row r="148" spans="1:7" ht="15">
      <c r="A148" s="2"/>
      <c r="B148" s="5"/>
      <c r="C148" s="6"/>
      <c r="D148" s="5"/>
      <c r="E148" s="7"/>
      <c r="F148" s="3"/>
      <c r="G148" s="3"/>
    </row>
    <row r="149" spans="1:7" ht="15">
      <c r="A149" s="2"/>
      <c r="B149" s="5"/>
      <c r="C149" s="6"/>
      <c r="D149" s="5"/>
      <c r="E149" s="7"/>
      <c r="F149" s="3"/>
      <c r="G149" s="3"/>
    </row>
    <row r="150" spans="1:7" ht="15">
      <c r="A150" s="2"/>
      <c r="B150" s="5"/>
      <c r="C150" s="8"/>
      <c r="D150" s="5"/>
      <c r="E150" s="7"/>
      <c r="F150" s="3"/>
      <c r="G150" s="3"/>
    </row>
    <row r="151" spans="1:7" ht="15">
      <c r="A151" s="3"/>
      <c r="B151" s="3"/>
      <c r="C151" s="3"/>
      <c r="D151" s="3"/>
      <c r="E151" s="3"/>
      <c r="F151" s="3"/>
      <c r="G151" s="3"/>
    </row>
    <row r="152" spans="1:7" ht="15">
      <c r="A152" s="3"/>
      <c r="B152" s="3"/>
      <c r="C152" s="3"/>
      <c r="D152" s="3"/>
      <c r="E152" s="3"/>
      <c r="F152" s="3"/>
      <c r="G152" s="3"/>
    </row>
    <row r="153" spans="1:7" ht="15">
      <c r="A153" s="2"/>
      <c r="B153" s="3"/>
      <c r="C153" s="3"/>
      <c r="D153" s="3"/>
      <c r="E153" s="3"/>
      <c r="F153" s="3"/>
      <c r="G153" s="3"/>
    </row>
    <row r="154" spans="1:7" ht="15">
      <c r="A154" s="2"/>
      <c r="B154" s="3"/>
      <c r="C154" s="3"/>
      <c r="D154" s="3"/>
      <c r="E154" s="3"/>
      <c r="F154" s="3"/>
      <c r="G154" s="3"/>
    </row>
    <row r="155" spans="1:7" ht="15">
      <c r="A155" s="3"/>
      <c r="B155" s="3"/>
      <c r="C155" s="3"/>
      <c r="D155" s="3"/>
      <c r="E155" s="3"/>
      <c r="F155" s="3"/>
      <c r="G155" s="3"/>
    </row>
    <row r="156" spans="1:7" ht="15">
      <c r="A156" s="3"/>
      <c r="B156" s="5"/>
      <c r="C156" s="2"/>
      <c r="D156" s="3"/>
      <c r="E156" s="3"/>
      <c r="F156" s="3"/>
      <c r="G156" s="3"/>
    </row>
    <row r="157" spans="1:7" ht="15">
      <c r="A157" s="3"/>
      <c r="B157" s="3"/>
      <c r="C157" s="3"/>
      <c r="D157" s="3"/>
      <c r="E157" s="3"/>
      <c r="F157" s="3"/>
      <c r="G157" s="3"/>
    </row>
    <row r="158" spans="1:7" ht="15">
      <c r="A158" s="3"/>
      <c r="B158" s="3"/>
      <c r="C158" s="3"/>
      <c r="D158" s="3"/>
      <c r="E158" s="3"/>
      <c r="F158" s="3"/>
      <c r="G158" s="3"/>
    </row>
    <row r="159" spans="1:7" ht="15">
      <c r="A159" s="3"/>
      <c r="B159" s="3"/>
      <c r="C159" s="3"/>
      <c r="D159" s="3"/>
      <c r="E159" s="3"/>
      <c r="F159" s="3"/>
      <c r="G159" s="3"/>
    </row>
    <row r="160" spans="1:7" ht="15">
      <c r="A160" s="2"/>
      <c r="B160" s="3"/>
      <c r="C160" s="3"/>
      <c r="D160" s="3"/>
      <c r="E160" s="3"/>
      <c r="F160" s="3"/>
      <c r="G160" s="3"/>
    </row>
    <row r="161" spans="1:7" ht="15">
      <c r="A161" s="2"/>
      <c r="B161" s="3"/>
      <c r="C161" s="3"/>
      <c r="D161" s="3"/>
      <c r="E161" s="3"/>
      <c r="F161" s="3"/>
      <c r="G161" s="3"/>
    </row>
    <row r="162" spans="1:7" ht="15">
      <c r="A162" s="3"/>
      <c r="B162" s="3"/>
      <c r="C162" s="3"/>
      <c r="D162" s="3"/>
      <c r="E162" s="3"/>
      <c r="F162" s="3"/>
      <c r="G162" s="3"/>
    </row>
    <row r="163" spans="1:7" ht="15">
      <c r="A163" s="3"/>
      <c r="B163" s="3"/>
      <c r="C163" s="3"/>
      <c r="D163" s="3"/>
      <c r="E163" s="3"/>
      <c r="F163" s="3"/>
      <c r="G163" s="3"/>
    </row>
    <row r="164" spans="1:7" ht="15">
      <c r="A164" s="2"/>
      <c r="B164" s="5"/>
      <c r="C164" s="2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3"/>
      <c r="G165" s="3"/>
    </row>
    <row r="166" spans="1:7" ht="15">
      <c r="A166" s="2"/>
      <c r="B166" s="5"/>
      <c r="C166" s="2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5"/>
      <c r="B169" s="3"/>
      <c r="C169" s="5"/>
      <c r="D169" s="5"/>
      <c r="E169" s="5"/>
      <c r="F169" s="5"/>
      <c r="G169" s="3"/>
    </row>
    <row r="170" spans="1:7" ht="15">
      <c r="A170" s="5"/>
      <c r="B170" s="3"/>
      <c r="C170" s="3"/>
      <c r="D170" s="3"/>
      <c r="E170" s="3"/>
      <c r="F170" s="3"/>
      <c r="G170" s="3"/>
    </row>
    <row r="171" spans="1:7" ht="15">
      <c r="A171" s="5"/>
      <c r="B171" s="3"/>
      <c r="C171" s="5"/>
      <c r="D171" s="5"/>
      <c r="E171" s="5"/>
      <c r="F171" s="5"/>
      <c r="G171" s="3"/>
    </row>
    <row r="172" spans="1:7" ht="15">
      <c r="A172" s="3"/>
      <c r="B172" s="3"/>
      <c r="C172" s="3"/>
      <c r="D172" s="3"/>
      <c r="E172" s="5"/>
      <c r="F172" s="3"/>
      <c r="G172" s="3"/>
    </row>
    <row r="173" spans="1:7" ht="15">
      <c r="A173" s="3"/>
      <c r="B173" s="3"/>
      <c r="C173" s="3"/>
      <c r="D173" s="3"/>
      <c r="E173" s="3"/>
      <c r="F173" s="3"/>
      <c r="G173" s="3"/>
    </row>
    <row r="174" spans="1:7" ht="15">
      <c r="A174" s="3"/>
      <c r="B174" s="3"/>
      <c r="C174" s="3"/>
      <c r="D174" s="3"/>
      <c r="E174" s="3"/>
      <c r="F174" s="3"/>
      <c r="G174" s="3"/>
    </row>
    <row r="175" spans="1:7" ht="15">
      <c r="A175" s="2"/>
      <c r="B175" s="5"/>
      <c r="C175" s="3"/>
      <c r="D175" s="3"/>
      <c r="E175" s="3"/>
      <c r="F175" s="3"/>
      <c r="G175" s="3"/>
    </row>
    <row r="176" spans="1:7" ht="15">
      <c r="A176" s="2"/>
      <c r="B176" s="3"/>
      <c r="C176" s="3"/>
      <c r="D176" s="3"/>
      <c r="E176" s="3"/>
      <c r="F176" s="3"/>
      <c r="G176" s="3"/>
    </row>
    <row r="177" spans="1:7" ht="15">
      <c r="A177" s="3"/>
      <c r="B177" s="3"/>
      <c r="C177" s="3"/>
      <c r="D177" s="3"/>
      <c r="E177" s="3"/>
      <c r="F177" s="3"/>
      <c r="G177" s="3"/>
    </row>
    <row r="178" spans="1:7" ht="15">
      <c r="A178" s="2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5"/>
      <c r="C183" s="5"/>
      <c r="D183" s="5"/>
      <c r="E183" s="5"/>
      <c r="F183" s="5"/>
      <c r="G183" s="3"/>
    </row>
    <row r="184" spans="1:7" ht="15">
      <c r="A184" s="2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2"/>
      <c r="B186" s="19"/>
      <c r="C186" s="2"/>
      <c r="D186" s="3"/>
      <c r="E186" s="3"/>
      <c r="F186" s="3"/>
      <c r="G186" s="3"/>
    </row>
    <row r="187" spans="1:7" ht="15">
      <c r="A187" s="2"/>
      <c r="B187" s="19"/>
      <c r="C187" s="2"/>
      <c r="D187" s="3"/>
      <c r="E187" s="3"/>
      <c r="F187" s="3"/>
      <c r="G187" s="3"/>
    </row>
    <row r="188" spans="1:7" ht="15">
      <c r="A188" s="2"/>
      <c r="B188" s="20"/>
      <c r="C188" s="2"/>
      <c r="D188" s="3"/>
      <c r="E188" s="3"/>
      <c r="F188" s="3"/>
      <c r="G188" s="3"/>
    </row>
    <row r="189" spans="1:6" ht="15">
      <c r="A189" s="3"/>
      <c r="B189" s="3"/>
      <c r="C189" s="3"/>
      <c r="D189" s="3"/>
      <c r="E189" s="3"/>
      <c r="F189" s="3"/>
    </row>
    <row r="190" spans="1:6" ht="15">
      <c r="A190" s="3"/>
      <c r="B190" s="3"/>
      <c r="C190" s="3"/>
      <c r="D190" s="3"/>
      <c r="E190" s="3"/>
      <c r="F190" s="3"/>
    </row>
    <row r="191" spans="1:6" ht="15">
      <c r="A191" s="3"/>
      <c r="B191" s="3"/>
      <c r="C191" s="3"/>
      <c r="D191" s="3"/>
      <c r="E191" s="3"/>
      <c r="F191" s="3"/>
    </row>
    <row r="192" spans="1:6" ht="15">
      <c r="A192" s="3"/>
      <c r="B192" s="3"/>
      <c r="C192" s="3"/>
      <c r="D192" s="3"/>
      <c r="E192" s="3"/>
      <c r="F192" s="3"/>
    </row>
    <row r="193" spans="1:6" ht="15">
      <c r="A193" s="3"/>
      <c r="B193" s="3"/>
      <c r="C193" s="3"/>
      <c r="D193" s="3"/>
      <c r="E193" s="3"/>
      <c r="F193" s="3"/>
    </row>
    <row r="194" spans="1:6" ht="15">
      <c r="A194" s="3"/>
      <c r="B194" s="3"/>
      <c r="C194" s="3"/>
      <c r="D194" s="3"/>
      <c r="E194" s="3"/>
      <c r="F194" s="3"/>
    </row>
    <row r="195" spans="1:6" ht="15">
      <c r="A195" s="3"/>
      <c r="B195" s="3"/>
      <c r="C195" s="3"/>
      <c r="D195" s="3"/>
      <c r="E195" s="3"/>
      <c r="F195" s="3"/>
    </row>
    <row r="196" spans="1:6" ht="15">
      <c r="A196" s="3"/>
      <c r="B196" s="3"/>
      <c r="C196" s="3"/>
      <c r="D196" s="3"/>
      <c r="E196" s="3"/>
      <c r="F196" s="3"/>
    </row>
    <row r="197" spans="1:6" ht="15">
      <c r="A197" s="3"/>
      <c r="B197" s="3"/>
      <c r="C197" s="3"/>
      <c r="D197" s="3"/>
      <c r="E197" s="3"/>
      <c r="F197" s="3"/>
    </row>
    <row r="198" spans="1:6" ht="15">
      <c r="A198" s="3"/>
      <c r="B198" s="3"/>
      <c r="C198" s="3"/>
      <c r="D198" s="3"/>
      <c r="E198" s="3"/>
      <c r="F198" s="3"/>
    </row>
    <row r="199" spans="1:6" ht="15">
      <c r="A199" s="3"/>
      <c r="B199" s="3"/>
      <c r="C199" s="3"/>
      <c r="D199" s="3"/>
      <c r="E199" s="3"/>
      <c r="F199" s="3"/>
    </row>
    <row r="200" spans="1:6" ht="15">
      <c r="A200" s="3"/>
      <c r="B200" s="3"/>
      <c r="C200" s="3"/>
      <c r="D200" s="3"/>
      <c r="E200" s="3"/>
      <c r="F200" s="3"/>
    </row>
    <row r="201" spans="1:6" ht="15">
      <c r="A201" s="3"/>
      <c r="B201" s="3"/>
      <c r="C201" s="3"/>
      <c r="D201" s="3"/>
      <c r="E201" s="3"/>
      <c r="F201" s="3"/>
    </row>
    <row r="202" spans="1:6" ht="15">
      <c r="A202" s="3"/>
      <c r="B202" s="3"/>
      <c r="C202" s="3"/>
      <c r="D202" s="3"/>
      <c r="E202" s="3"/>
      <c r="F202" s="3"/>
    </row>
    <row r="203" spans="1:6" ht="15">
      <c r="A203" s="3"/>
      <c r="B203" s="3"/>
      <c r="C203" s="3"/>
      <c r="D203" s="3"/>
      <c r="E203" s="3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  <row r="229" spans="1:6" ht="15">
      <c r="A229" s="3"/>
      <c r="B229" s="3"/>
      <c r="C229" s="3"/>
      <c r="D229" s="3"/>
      <c r="E229" s="3"/>
      <c r="F229" s="3"/>
    </row>
    <row r="230" spans="1:6" ht="15">
      <c r="A230" s="3"/>
      <c r="B230" s="3"/>
      <c r="C230" s="3"/>
      <c r="D230" s="3"/>
      <c r="E230" s="3"/>
      <c r="F230" s="3"/>
    </row>
    <row r="231" spans="1:6" ht="15">
      <c r="A231" s="3"/>
      <c r="B231" s="3"/>
      <c r="C231" s="3"/>
      <c r="D231" s="3"/>
      <c r="E231" s="3"/>
      <c r="F231" s="3"/>
    </row>
    <row r="232" spans="1:6" ht="15">
      <c r="A232" s="3"/>
      <c r="B232" s="3"/>
      <c r="C232" s="3"/>
      <c r="D232" s="3"/>
      <c r="E232" s="3"/>
      <c r="F232" s="3"/>
    </row>
    <row r="233" spans="1:6" ht="15">
      <c r="A233" s="3"/>
      <c r="B233" s="3"/>
      <c r="C233" s="3"/>
      <c r="D233" s="3"/>
      <c r="E233" s="3"/>
      <c r="F233" s="3"/>
    </row>
    <row r="234" spans="1:6" ht="15">
      <c r="A234" s="3"/>
      <c r="B234" s="3"/>
      <c r="C234" s="3"/>
      <c r="D234" s="3"/>
      <c r="E234" s="3"/>
      <c r="F234" s="3"/>
    </row>
    <row r="235" spans="1:6" ht="15">
      <c r="A235" s="3"/>
      <c r="B235" s="3"/>
      <c r="C235" s="3"/>
      <c r="D235" s="3"/>
      <c r="E235" s="3"/>
      <c r="F235" s="3"/>
    </row>
    <row r="236" spans="1:6" ht="15">
      <c r="A236" s="3"/>
      <c r="B236" s="3"/>
      <c r="C236" s="3"/>
      <c r="D236" s="3"/>
      <c r="E236" s="3"/>
      <c r="F236" s="3"/>
    </row>
    <row r="237" spans="1:6" ht="15">
      <c r="A237" s="3"/>
      <c r="B237" s="3"/>
      <c r="C237" s="3"/>
      <c r="D237" s="3"/>
      <c r="E237" s="3"/>
      <c r="F237" s="3"/>
    </row>
    <row r="238" spans="1:6" ht="15">
      <c r="A238" s="3"/>
      <c r="B238" s="3"/>
      <c r="C238" s="3"/>
      <c r="D238" s="3"/>
      <c r="E238" s="3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</sheetData>
  <sheetProtection sheet="1" objects="1" scenarios="1"/>
  <mergeCells count="2">
    <mergeCell ref="B4:C4"/>
    <mergeCell ref="D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JTI - Institutet för jordbruks- och miljöteknik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Hadders</dc:creator>
  <cp:keywords/>
  <dc:description>gunnar.hadders@jti.slu.se</dc:description>
  <cp:lastModifiedBy>Poul Kongstad</cp:lastModifiedBy>
  <cp:lastPrinted>2003-02-04T11:59:23Z</cp:lastPrinted>
  <dcterms:created xsi:type="dcterms:W3CDTF">1999-03-08T12:20:29Z</dcterms:created>
  <dcterms:modified xsi:type="dcterms:W3CDTF">2006-03-08T21:25:10Z</dcterms:modified>
  <cp:category/>
  <cp:version/>
  <cp:contentType/>
  <cp:contentStatus/>
</cp:coreProperties>
</file>